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E:\CONTENT\restoration\"/>
    </mc:Choice>
  </mc:AlternateContent>
  <xr:revisionPtr revIDLastSave="0" documentId="8_{3860FD8C-8BB6-4AAE-825B-C9BBC50D5A99}" xr6:coauthVersionLast="47" xr6:coauthVersionMax="47" xr10:uidLastSave="{00000000-0000-0000-0000-000000000000}"/>
  <bookViews>
    <workbookView xWindow="13730" yWindow="2160" windowWidth="21210" windowHeight="15500" tabRatio="747" firstSheet="3" activeTab="2" xr2:uid="{9CECD972-743D-44AC-B2C2-2D8DF2E3FB4E}"/>
  </bookViews>
  <sheets>
    <sheet name="Dropdowns outcome" sheetId="7" state="hidden" r:id="rId1"/>
    <sheet name="Dropdowns species use" sheetId="15" state="hidden" r:id="rId2"/>
    <sheet name="Risk assessment" sheetId="5" r:id="rId3"/>
    <sheet name="Risk assessment results" sheetId="18" r:id="rId4"/>
    <sheet name="5DSAF Dropdown editing" sheetId="17" state="hidden" r:id="rId5"/>
  </sheets>
  <definedNames>
    <definedName name="ChartLabels">_xlfn._xlws.FILTER(#REF!,#REF!&gt; 0)</definedName>
    <definedName name="ChartValues">_xlfn._xlws.FILTER(#REF!,#REF!&gt; 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5" l="1"/>
  <c r="L14" i="18" l="1"/>
  <c r="AS5" i="15" l="1"/>
  <c r="AP5" i="15"/>
  <c r="AS7" i="15"/>
  <c r="BQ7" i="15"/>
  <c r="BQ6" i="15"/>
  <c r="BQ5" i="15"/>
  <c r="BN7" i="15"/>
  <c r="BN6" i="15"/>
  <c r="BN5" i="15"/>
  <c r="BK7" i="15"/>
  <c r="BK6" i="15"/>
  <c r="BK5" i="15"/>
  <c r="BH7" i="15"/>
  <c r="BH6" i="15"/>
  <c r="BH5" i="15"/>
  <c r="BE7" i="15"/>
  <c r="BE6" i="15"/>
  <c r="BE5" i="15"/>
  <c r="BB7" i="15"/>
  <c r="BB6" i="15"/>
  <c r="BB5" i="15"/>
  <c r="AY6" i="15"/>
  <c r="AY7" i="15"/>
  <c r="AY5" i="15"/>
  <c r="AV7" i="15"/>
  <c r="AV6" i="15"/>
  <c r="AV5" i="15"/>
  <c r="AS6" i="15"/>
  <c r="AP7" i="15"/>
  <c r="AP6" i="15"/>
  <c r="AL4" i="15"/>
  <c r="AL7" i="15"/>
  <c r="AL6" i="15"/>
  <c r="AL5" i="15"/>
  <c r="AI7" i="15"/>
  <c r="AI6" i="15"/>
  <c r="AI5" i="15"/>
  <c r="AF7" i="15"/>
  <c r="AF6" i="15"/>
  <c r="AF5" i="15"/>
  <c r="AC7" i="15"/>
  <c r="AC6" i="15"/>
  <c r="AC5" i="15"/>
  <c r="Z7" i="15"/>
  <c r="Z6" i="15"/>
  <c r="Z5" i="15"/>
  <c r="W7" i="15"/>
  <c r="W6" i="15"/>
  <c r="W5" i="15"/>
  <c r="T7" i="15"/>
  <c r="T6" i="15"/>
  <c r="T5" i="15"/>
  <c r="Q7" i="15"/>
  <c r="Q6" i="15"/>
  <c r="Q5" i="15"/>
  <c r="N7" i="15"/>
  <c r="N6" i="15"/>
  <c r="N5" i="15"/>
  <c r="K7" i="15"/>
  <c r="K6" i="15"/>
  <c r="K5" i="15"/>
  <c r="H7" i="15"/>
  <c r="H6" i="15"/>
  <c r="H5" i="15"/>
  <c r="E7" i="15"/>
  <c r="E6" i="15"/>
  <c r="E5" i="15"/>
  <c r="BS5" i="15"/>
  <c r="BR5" i="15"/>
  <c r="BP5" i="15"/>
  <c r="BO5" i="15"/>
  <c r="BM5" i="15"/>
  <c r="BL5" i="15"/>
  <c r="BJ5" i="15"/>
  <c r="BI5" i="15"/>
  <c r="BG5" i="15"/>
  <c r="BF5" i="15"/>
  <c r="BD5" i="15"/>
  <c r="BC5" i="15"/>
  <c r="BA5" i="15"/>
  <c r="AZ5" i="15"/>
  <c r="AX5" i="15"/>
  <c r="AW5" i="15"/>
  <c r="AU5" i="15"/>
  <c r="AT5" i="15"/>
  <c r="AR5" i="15"/>
  <c r="AQ5" i="15"/>
  <c r="AO5" i="15"/>
  <c r="AN5" i="15"/>
  <c r="AM5" i="15"/>
  <c r="AK5" i="15"/>
  <c r="AJ5" i="15"/>
  <c r="AH5" i="15"/>
  <c r="AG5" i="15"/>
  <c r="AE5" i="15"/>
  <c r="AD5" i="15"/>
  <c r="AB5" i="15"/>
  <c r="AA5" i="15"/>
  <c r="Y5" i="15"/>
  <c r="X5" i="15"/>
  <c r="V5" i="15"/>
  <c r="U5" i="15"/>
  <c r="S5" i="15"/>
  <c r="R5" i="15"/>
  <c r="P5" i="15"/>
  <c r="O5" i="15"/>
  <c r="B7" i="15"/>
  <c r="B6" i="15"/>
  <c r="B5" i="15"/>
  <c r="K3" i="5"/>
  <c r="K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2" i="5"/>
  <c r="F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L11" i="18" l="1"/>
  <c r="L12" i="18"/>
  <c r="L15" i="18"/>
  <c r="L13" i="18"/>
  <c r="E15" i="18"/>
  <c r="E14" i="18"/>
  <c r="E13" i="18"/>
  <c r="E12" i="18"/>
  <c r="E11" i="18"/>
  <c r="N15" i="18" l="1"/>
  <c r="G15" i="18"/>
  <c r="L7" i="18" l="1"/>
  <c r="E7" i="18"/>
  <c r="M8" i="18"/>
  <c r="B4" i="18"/>
  <c r="F8" i="18"/>
  <c r="K6" i="18"/>
  <c r="D6" i="18"/>
  <c r="C5" i="18"/>
  <c r="I4" i="18"/>
  <c r="J5"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EECA198-D441-4912-832D-EA1C9F0971D2}" keepAlive="1" name="Query - SpeciesTable (3)" description="Connection to the 'SpeciesTable (3)' query in the workbook." type="5" refreshedVersion="8" background="1" saveData="1">
    <dbPr connection="Provider=Microsoft.Mashup.OleDb.1;Data Source=$Workbook$;Location=&quot;SpeciesTable (3)&quot;;Extended Properties=&quot;&quot;" command="SELECT * FROM [SpeciesTable (3)]"/>
  </connection>
</connections>
</file>

<file path=xl/sharedStrings.xml><?xml version="1.0" encoding="utf-8"?>
<sst xmlns="http://schemas.openxmlformats.org/spreadsheetml/2006/main" count="644" uniqueCount="570">
  <si>
    <t>Project goals and social benefits</t>
  </si>
  <si>
    <t>Social benefits</t>
  </si>
  <si>
    <t>Capacity</t>
  </si>
  <si>
    <t>Species availability</t>
  </si>
  <si>
    <t xml:space="preserve">Land use and regulatory frameworks </t>
  </si>
  <si>
    <t>Stakeholder consultations</t>
  </si>
  <si>
    <t>It can contribute to one or more goals of the restoration project</t>
  </si>
  <si>
    <t>There are community members who are interested in/engaged in wild harvest and enterprise development and are keen to receive further support</t>
  </si>
  <si>
    <t>There is currently capacity within the team to support this and/or access to funding or resources to hire new staff or provide training</t>
  </si>
  <si>
    <t>There are wild native species with uses that exist in, or could be re-introduced into the landscape, and there is evidence of consumer demand for these species</t>
  </si>
  <si>
    <t>There are suitable land areas in the restoration site that overlap with areas where in which wild native species exist or into which they can be re-introduced</t>
  </si>
  <si>
    <t>Stakeholders have expressed support for the development of these enterprises and there is no indication that there could be negative impacts as a result</t>
  </si>
  <si>
    <t>It would not support any of the goals of the restoration project</t>
  </si>
  <si>
    <t>There is no current interest amongst community members in developing enterprises to trade in products from wild species</t>
  </si>
  <si>
    <t>There is not currently capacity to support this and not currently access to funding or resources to hire new staff or provide training</t>
  </si>
  <si>
    <t>There are no wild native species with uses that exist in, or could be re-introduced into the landscape OR there is no evidence of consumer demand for these species</t>
  </si>
  <si>
    <t>There are no suitable land areas in the restoration site OR the suitable areas do not overlap with areas in which wild native species exist or into which they can be re-introduced</t>
  </si>
  <si>
    <t>There is no current consenus amongst stakeholders and/or there are indications that there could be negative impacts from the development of these enterprises</t>
  </si>
  <si>
    <t>Originals</t>
  </si>
  <si>
    <t>There are land areas within the restoration site that are suitable for wild harvest from an ecological, regulatory, social, and safety perspective, and these areas overlap with areas where wild native species with uses currently exist or can be re-introduced to</t>
  </si>
  <si>
    <t>Stakeholders have expressed support for the development of enterprises trading in products from the sustainable harvest of wild species and there is currently no indication that there could be negative impacts from the development of enterprises</t>
  </si>
  <si>
    <t>There are no wild native species with uses that exist in, or could be re-introduced into the landscape OR there are wild native species with uses but there is no evidence of consumer demand for these species</t>
  </si>
  <si>
    <t>There are no land areas within the restoration site that are currently suitable for wild harvest from an ecological, regulatory, social, and safety perspective OR suitable areas do not overlap with areas where wild native species with uses exist in or can be re-introduced to</t>
  </si>
  <si>
    <t xml:space="preserve">There is not currently consenus amongst stakeholders and/or there are indications that there could be negative impacts from the development of enterprises trading in products from the sustainable harvest of wild species </t>
  </si>
  <si>
    <t>Category</t>
  </si>
  <si>
    <t>Potential for confusion with other species</t>
  </si>
  <si>
    <t xml:space="preserve"> Current volumes available for supply and/or volumes that will potentially be available for supply</t>
  </si>
  <si>
    <t>Investment required to grow (in cases where the species is not currently present in the restoration site; give the lowest score if species already present)</t>
  </si>
  <si>
    <t xml:space="preserve">Investment required to harvest </t>
  </si>
  <si>
    <t>Cropping seasons per year/duration of harvest season</t>
  </si>
  <si>
    <t>Requirements for preservation (drying, processing) for ease of distribution/sale, and associated resources to do this</t>
  </si>
  <si>
    <t xml:space="preserve"> Potential for good margin (price relative to cash &amp; non-cash costs). </t>
  </si>
  <si>
    <t xml:space="preserve"> How many valuable products can be made from the species and/or can the product can also be processed to give an added value product </t>
  </si>
  <si>
    <t>Presence of an existing market with good potential for access</t>
  </si>
  <si>
    <t>Level of market competition</t>
  </si>
  <si>
    <t>Level of consumer demand</t>
  </si>
  <si>
    <t>Which regulations are in place to govern harvest and trade, and how might this impact upon volumes available and costs</t>
  </si>
  <si>
    <t>Published  IUCN Red List, National Red List, National or Regional  Conservation Status List</t>
  </si>
  <si>
    <t>Extrinsic factors – Threat causes</t>
  </si>
  <si>
    <r>
      <t>Extrinsic</t>
    </r>
    <r>
      <rPr>
        <b/>
        <sz val="12"/>
        <rFont val="Roboto"/>
      </rPr>
      <t xml:space="preserve"> factors</t>
    </r>
    <r>
      <rPr>
        <b/>
        <sz val="12"/>
        <color theme="1"/>
        <rFont val="Roboto"/>
      </rPr>
      <t xml:space="preserve"> – Scale and trend of use and trade (market demand and amount collected/sold)</t>
    </r>
  </si>
  <si>
    <t>Intrinsic factors  - Plant part collected</t>
  </si>
  <si>
    <t>Intrinsic factors  - Geographic distribution</t>
  </si>
  <si>
    <r>
      <t xml:space="preserve">Intrinsic factors  - Number, size and distribution of populations </t>
    </r>
    <r>
      <rPr>
        <b/>
        <i/>
        <sz val="12"/>
        <color rgb="FF000000"/>
        <rFont val="Roboto"/>
      </rPr>
      <t>throughout its distribution range</t>
    </r>
  </si>
  <si>
    <r>
      <t xml:space="preserve">Intrinsic factors  - Abundance </t>
    </r>
    <r>
      <rPr>
        <b/>
        <i/>
        <sz val="12"/>
        <color theme="1"/>
        <rFont val="Roboto"/>
      </rPr>
      <t>in the collection area</t>
    </r>
  </si>
  <si>
    <r>
      <t xml:space="preserve">Intrinsic factors - Population trend </t>
    </r>
    <r>
      <rPr>
        <b/>
        <i/>
        <sz val="12"/>
        <color theme="1"/>
        <rFont val="Roboto"/>
      </rPr>
      <t>in the collection area</t>
    </r>
  </si>
  <si>
    <t>Intrinsic factors  - Habitat specificity</t>
  </si>
  <si>
    <t>Intrinsic factors  -Regeneration</t>
  </si>
  <si>
    <t>Intrinsic factors – Reproduction</t>
  </si>
  <si>
    <t>Score</t>
  </si>
  <si>
    <t>Criteria</t>
  </si>
  <si>
    <t>Easy to identify, with no other species with which it can potentially be confused</t>
  </si>
  <si>
    <t>Potential for misidentification and confusion with other species</t>
  </si>
  <si>
    <t>Potential for misidentification and confusion with toxic species, or species of conservation concern</t>
  </si>
  <si>
    <t>Likely widespread in large areas of the collection site that are also easily accessed, and suitable for harvest from a regulatory and land ownership perspective</t>
  </si>
  <si>
    <t>Likely present in some areas of the collection site that are also easily accessed, and suitable for harvest from a regulatory and land ownership perspective</t>
  </si>
  <si>
    <t>Likely sparsely present OR the likely present mostly in areas of the site that are not easily accessed or not suitable for harvest from a regulatory and land ownership perspective</t>
  </si>
  <si>
    <t>Requires minimal investment to grow and maintain growth</t>
  </si>
  <si>
    <t>Requires some investment to grow and maintain growth</t>
  </si>
  <si>
    <t>Requires regular investment to grow and maintain growth</t>
  </si>
  <si>
    <t>Requires no specialist equipment for harvesting</t>
  </si>
  <si>
    <t>Requires fairly low cost specialist equipment for harvesting</t>
  </si>
  <si>
    <t>Requires fairly high cost specialist equipment for harvesting</t>
  </si>
  <si>
    <t xml:space="preserve">Multiple cropping seasons or extended harvest season </t>
  </si>
  <si>
    <t xml:space="preserve">Single (but predictable) cropping season </t>
  </si>
  <si>
    <t xml:space="preserve">Limited and/or unpredictable harvest season </t>
  </si>
  <si>
    <t>Product is not highly perishable and can be readily stored and distributed</t>
  </si>
  <si>
    <t>Product is perishable but can be transformed through processing and/or value chain networks allow for rapid distribution</t>
  </si>
  <si>
    <t>Product is highly perishable and cannot be readily processed; distribution channels are unreliable</t>
  </si>
  <si>
    <t xml:space="preserve">Market price gives a high margin in comparison to cost of ingredients and non-cash costs (e.g. processing, marketing, etc.) </t>
  </si>
  <si>
    <t>Market price gives a medium margin in comparison to cost of ingredients and non-cash costs (e.g. processing, marketing, etc.)</t>
  </si>
  <si>
    <t>Market price gives a low margin in comparison to cost of ingredients and non-cash costs (e.g. processing, marketing, etc.)</t>
  </si>
  <si>
    <t xml:space="preserve"> Many options for product diversification and increased sales price from value-addition and and processing</t>
  </si>
  <si>
    <t>Several options for product diversification and increased sales price from value-addition and and processing</t>
  </si>
  <si>
    <t>Few or no options for product diversification and increased sales price from value-addition and and processing</t>
  </si>
  <si>
    <t>Existing links with buyers locally, nationally or internationally; established networks and partnerships for processing, trade and distribution</t>
  </si>
  <si>
    <t>Some links with buyers locally, nationally or internationally; networks for processing, trade and distribution exist but may not yet be accessed</t>
  </si>
  <si>
    <t>No existing links with buyers locally, nationally or internationally; no capacity for processing, trade and distribution that can be readily accessed</t>
  </si>
  <si>
    <t>Few competitors or high level of demand that means sales at a good price are likely regardless of competition</t>
  </si>
  <si>
    <t>Some competition but a reasonable sales price is still likely</t>
  </si>
  <si>
    <t>High level of competition; supply exceeds the likely demand that means sales prices will be suppressed</t>
  </si>
  <si>
    <t>High level of demand for the products, which is stable or growing; no obvious alternative products entering the market</t>
  </si>
  <si>
    <t>Medium demand for the products; some possibilty that demand may decline or alternative products may enter the market</t>
  </si>
  <si>
    <t>Low or unknown demand for the products; potential for disruption to demand from alternative products</t>
  </si>
  <si>
    <t>No current regulations governing wild harvest and trade OR regulations exist but the cost of permits is low and there are no quotas restricting harvest/trade</t>
  </si>
  <si>
    <t>There are regulations governing wild harvest and trade but the cost of permits is not very high, and any quotas are generous</t>
  </si>
  <si>
    <t>There are regulations governing wild harvest and trade and the cost of permits is high, and/or any quotas are restrictive</t>
  </si>
  <si>
    <t>Listed as Endangered or Critically Endangered in the IUCN Red List or a national/regional conservation status list pertinent to the collection area</t>
  </si>
  <si>
    <t>Listed as Near Threatened, Vulnerable, Data Deficient, or Not Evaluated in the IUCN Red List or a national/regional conservation status list pertinent to the collection area</t>
  </si>
  <si>
    <t>Listed as Least Concern in the IUCN Red List or a national/regional conservation status list pertinent to the collection area</t>
  </si>
  <si>
    <t>Listed as Least Concern in the IUCN Red List or a national red list AND is demonstrably an invasive, noxious or nuisance species</t>
  </si>
  <si>
    <t>In addition to possible threats posed by harvesting, there are other man-made threats to the species population in the collection area</t>
  </si>
  <si>
    <t>In addition to possible threats posed by harvesting, there is a demonstrable threat to the species population in the collection area posed by natural events</t>
  </si>
  <si>
    <t>Other than possible threats posed by harvesting, there are no other man-made or demonstrable natural threats to the species population in the collection area</t>
  </si>
  <si>
    <t>Trade is high worldwide or increasing; Shortage of supply worldwide</t>
  </si>
  <si>
    <t>Trade worldwide is commensurate with what can be sustainably supplied and not increasing; No shortage of supply worldwide</t>
  </si>
  <si>
    <t>Trade is low worldwide compared with what can be sustainably supplied and not increasing; No shortage of supply worldwide</t>
  </si>
  <si>
    <t>Plant destroyed through collection (e.g. bulb, root, apical meristem, bark)</t>
  </si>
  <si>
    <t>Exudate, sap, resin</t>
  </si>
  <si>
    <t>Fallen leaves, flowers, fruits</t>
  </si>
  <si>
    <t>Narrow-ranged endemic (total population restricted to an area &lt;1000 km2)</t>
  </si>
  <si>
    <t>Wide-ranged endemic (total population occurs in an area &gt;1000 km2, or country-wide or continental-wide endemic)</t>
  </si>
  <si>
    <t>Intercontinental or global distribution</t>
  </si>
  <si>
    <t>Restricted to only a few small populations</t>
  </si>
  <si>
    <t>Occurs in a fair number of small to large populations</t>
  </si>
  <si>
    <t xml:space="preserve">Common, occurs in many small to large populations </t>
  </si>
  <si>
    <t>Rare</t>
  </si>
  <si>
    <t>Fairly common</t>
  </si>
  <si>
    <t xml:space="preserve">Abundant, forms dense stands </t>
  </si>
  <si>
    <t>Declining</t>
  </si>
  <si>
    <t>Stable</t>
  </si>
  <si>
    <t>Increasing</t>
  </si>
  <si>
    <t xml:space="preserve">Restricted to one type of habitat </t>
  </si>
  <si>
    <t>Found in a few types of habitat</t>
  </si>
  <si>
    <t xml:space="preserve">Generalist species - exists across a wide range of habitat types </t>
  </si>
  <si>
    <t xml:space="preserve">Slow growing, does not resprout </t>
  </si>
  <si>
    <t xml:space="preserve">Grows at a moderate rate, resprouts but not readily or quickly </t>
  </si>
  <si>
    <t xml:space="preserve">Fast growing, resprouts readily and reasonably quickly </t>
  </si>
  <si>
    <t>Dioecious, monocarpic, specific pollinator, specific disperser, produces few viable seeds</t>
  </si>
  <si>
    <t xml:space="preserve">Sexual, wide range of pollinators and seed dispersers </t>
  </si>
  <si>
    <t>Asexual, wind pollinated, abundant viable seeds produced, abiotic seed dispersal</t>
  </si>
  <si>
    <t>Low</t>
  </si>
  <si>
    <t>Medium</t>
  </si>
  <si>
    <t>High</t>
  </si>
  <si>
    <t>Changes</t>
  </si>
  <si>
    <t>Shortened all</t>
  </si>
  <si>
    <t>Changed 3rd option (seemed to be an error)</t>
  </si>
  <si>
    <t>Shortened all and updated IUCN Red List categories to current categories.
Removed from 0 "(e.g. weeds, indigenous or alien species that show aggressive growth or a clear ability to compete with other plants for light, water, nutrients, and space, or are able to grow in a wide range of soils and adverse conditions and are resistant to control measures."</t>
  </si>
  <si>
    <t>Removed from 3 " (e.g. commercial harvesting by another company, harvesting for timber or firewood, charcoal making, grazing by livestock, habitat loss, soil erosion, exploitation or poisoning of pollinators or seed dispersers etc.)"
Removed from 2 "(drought, flooding, climatic warming, lightning-induced fires, etc)"</t>
  </si>
  <si>
    <t>Shortened</t>
  </si>
  <si>
    <t>Risk ID</t>
  </si>
  <si>
    <t>Description of risk</t>
  </si>
  <si>
    <t>INITIAL LIKELIHOOD
1 – 5</t>
  </si>
  <si>
    <t>INITIAL IMPACT
1 – 5</t>
  </si>
  <si>
    <r>
      <t xml:space="preserve">INITIAL RISK SEVERITY SCORE 
</t>
    </r>
    <r>
      <rPr>
        <b/>
        <sz val="10"/>
        <rFont val="Aptos Display"/>
        <family val="2"/>
        <scheme val="major"/>
      </rPr>
      <t>Do not edit these cells</t>
    </r>
  </si>
  <si>
    <t>Notes</t>
  </si>
  <si>
    <t>Mitigation strategies</t>
  </si>
  <si>
    <t>UPDATED LIKELIHOOD
1 – 5</t>
  </si>
  <si>
    <t>UPDATED IMPACT
1 – 5</t>
  </si>
  <si>
    <r>
      <t xml:space="preserve">UPDATED RISK SEVERITY SCORE 
</t>
    </r>
    <r>
      <rPr>
        <b/>
        <sz val="10"/>
        <rFont val="Aptos Display"/>
        <family val="2"/>
        <scheme val="major"/>
      </rPr>
      <t>Do not edit these cells</t>
    </r>
  </si>
  <si>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</si>
  <si>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</si>
  <si>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</si>
  <si>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</si>
  <si>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</si>
  <si>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</si>
  <si>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</si>
  <si>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</si>
  <si>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</si>
  <si>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</si>
  <si>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</si>
  <si>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</si>
  <si>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</si>
  <si>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</si>
  <si>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</si>
  <si>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</si>
  <si>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</si>
  <si>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</si>
  <si>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</si>
  <si>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</si>
  <si>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</si>
  <si>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</si>
  <si>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</si>
  <si>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</si>
  <si>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</si>
  <si>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</si>
  <si>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</si>
  <si>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</si>
  <si>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</si>
  <si>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</si>
  <si>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</si>
  <si>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</si>
  <si>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</si>
  <si>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</si>
  <si>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R36</t>
  </si>
  <si>
    <t>R37</t>
  </si>
  <si>
    <t>R38</t>
  </si>
  <si>
    <t>R39</t>
  </si>
  <si>
    <t>R40</t>
  </si>
  <si>
    <r>
      <t xml:space="preserve">These risk assessment results will populate automatically.
</t>
    </r>
    <r>
      <rPr>
        <b/>
        <sz val="10"/>
        <color theme="1"/>
        <rFont val="Aptos Display"/>
        <family val="2"/>
        <scheme val="major"/>
      </rPr>
      <t>Do not edit these cells</t>
    </r>
  </si>
  <si>
    <t>INITIAL RISK SEVERITY SCORE</t>
  </si>
  <si>
    <t>UPDATED RISK SEVERITY SCORE</t>
  </si>
  <si>
    <t>PI SCORES  •   1 – 80</t>
  </si>
  <si>
    <t>COUNT</t>
  </si>
  <si>
    <t>1 – 2</t>
  </si>
  <si>
    <t>NEGLIGIBLE</t>
  </si>
  <si>
    <t>3 – 4</t>
  </si>
  <si>
    <t>MINOR</t>
  </si>
  <si>
    <t>5 – 9</t>
  </si>
  <si>
    <t>MODERATE</t>
  </si>
  <si>
    <t>10 – 16</t>
  </si>
  <si>
    <t>HIGH</t>
  </si>
  <si>
    <t>RISK TOTAL</t>
  </si>
  <si>
    <t>17 – 25</t>
  </si>
  <si>
    <t>CRITICAL</t>
  </si>
  <si>
    <t>Animal welfare</t>
  </si>
  <si>
    <t>Human health</t>
  </si>
  <si>
    <t>Ecological</t>
  </si>
  <si>
    <t>Social</t>
  </si>
  <si>
    <t>Economic</t>
  </si>
  <si>
    <t>Animals are provided with (or can access) species-specific and appropriate nutrition, feed, and water which encourages natural behaviours and promotes health</t>
  </si>
  <si>
    <t>The physical environment allows for species-specific comfortable resting places, free and normal movement, thermal regulation, and adequate shelter</t>
  </si>
  <si>
    <t>The catching, maintaining, breeding, raising, transporting, handling (and, where relevant, killing) of wild species is carried out in a way that promotes positive physical and psychological welfare and minimises the risk of pain, injury, stress and suffering. Killing is carried out in a humane way that minimises pain and suffering.</t>
  </si>
  <si>
    <t xml:space="preserve">Stocking densities and group composition ensure (most) normal behaviours, and positive species-specific social interactions </t>
  </si>
  <si>
    <t xml:space="preserve">The catching, maintaining, breeding, raising, transporting, handling, and slaughtering of animals is carried out in a way that does not facilitate disease or parasite transmission </t>
  </si>
  <si>
    <t>Animals with physical or psychological health issues are isolated (where appropriate) and treated/addressed promptly or killed humanely if treatment is not feasible or recovery is unlikely</t>
  </si>
  <si>
    <t xml:space="preserve">People working with animals have sufficient knowledge and understanding of animal behaviour and physiology to ensure good care practices and welfare standards are applied. </t>
  </si>
  <si>
    <t xml:space="preserve">People coming into contact with / working with wild species and their products (including in production facilities, markets, slaughterhouses etc) understand and practice good personal health hygiene and biosecurity measures </t>
  </si>
  <si>
    <t>Facilities (incl vehicles and equipment) handling wild species and/or their products (particularly food) have appropriate biosecurity, hygiene,    food safety and sanitation measures in place to monitor, minimise and mitigate the risk of disease or hazards (pathogen, chemical, toxin, residue) and cross-contamination/transmission</t>
  </si>
  <si>
    <t xml:space="preserve">Activities involving any interactions with wild species and products are planned, organised and performed in a manner that enables health and safety risks to be identified and appropriate avoidance, minimisation and mitigation measures put in place </t>
  </si>
  <si>
    <t xml:space="preserve">Condemned, decaying, contaminated or toxic plants, sick animals and mortalities do not enter human food chains. Sick animals are investigated and either quarantined for treatment or euthanized and disposed of according to strict health and safety protocols </t>
  </si>
  <si>
    <t>Trade chains are as short and simple as possible to reduce the number of interfaces at which there could be cross-contamination and transmission of hazards/pathogens and to facilitate traceability</t>
  </si>
  <si>
    <t>An inspection and/or surveillance system is in place to detect  signs of disease / pathogens in both animals and people working with the animals</t>
  </si>
  <si>
    <t xml:space="preserve">People working with wild species and their products have appropriate safe and hygiene training, working environments, equipment, and practices                   </t>
  </si>
  <si>
    <t>There is a current formal / informal system (e.g., management plan) in place which considers and governs the scale and rate of use of the target species, in its harvest range taking into account its life history strategy and tailored to the local social and ecological context</t>
  </si>
  <si>
    <t>The species use is aligned with international  national, regional, and/or local/customary plans for sustainable management, conservation, or restoration/regeneration of biodiversity</t>
  </si>
  <si>
    <t xml:space="preserve">The species use does not adversely affect the conservation status of the target species in its harvest range. This includes population, structure and distribution and genetic diversity. </t>
  </si>
  <si>
    <t xml:space="preserve">The species use does not adversely affect the conservation or restoration of non-target elements of biodiversity (eg non-target species, ecosystems, ecological processes, natural habitats, soil and water condition and quality) </t>
  </si>
  <si>
    <t xml:space="preserve">The species use does not facilitate the introduction or spread of invasive species or non-native species that have a detrimental conservation impact. </t>
  </si>
  <si>
    <t>Practices involved in the use of the species do not result in pollution and are efficient in terms of energy and water use and  minimise waste generation.</t>
  </si>
  <si>
    <t>Practices, processes and facilities associated with the species use do not have a negative impact on areas important for biodiversity including e.g., High Conservation Value areas, Protected Areas, Key Biodiversity Areas, ICCAs, OECMs</t>
  </si>
  <si>
    <t xml:space="preserve">The use (harvesting, processing, sale etc) of the species does not involve any harmful discrimination (e.g., gender-based, race-based or any other barriers) to effective participation and leadership </t>
  </si>
  <si>
    <t xml:space="preserve">Local communities and indigenous people with legal or customary access and /or  use rights are able to maintain control over the species use to the extent necessary to protect their rights, traditional knowledge and customary institutions and uses </t>
  </si>
  <si>
    <t xml:space="preserve">Agreements with local communities and indigenous people are based on Free Prior and Informed Consent (FPIC), appropriate and adequate knowledge of customary  tenure and  access rights </t>
  </si>
  <si>
    <t>Where the species use occurs on sacred sites or other lands and waters traditionally occupied or used by IPs and/or LCs, a protocol or code of conduct is in place to regulate the behaviour of personnel and visitors</t>
  </si>
  <si>
    <t xml:space="preserve">Fair employment conditions, and labour rights, which maintain or enhance social and economic wellbeing, are provided for all workers including no use of forced labour including child labour </t>
  </si>
  <si>
    <t xml:space="preserve">The use of the species does not result in the undermining or physical or economic displacement of local communities/segments within a community (eg traditional women harvesters displaced by commercial collectors). </t>
  </si>
  <si>
    <t>The use of the species makes a positive contribution to the wellbeing of local communities in the area where the wild species is harvested</t>
  </si>
  <si>
    <t>There is a formal/informal business plan in place which specifies the likely market for the  product/output of the species use</t>
  </si>
  <si>
    <t>There is an appropriate enabling environment (policy, legislation, incentives etc) supporting the species use and no external factors (eg, community challenges, conflict, political insecurity, global pandemics) undermining its financial viability</t>
  </si>
  <si>
    <t>There is a competitive market for the outputs/products of the species use</t>
  </si>
  <si>
    <t xml:space="preserve">The type of use of the species (eg hunting, tourism, ranching) and/or product (eg skins, resin, meat) is competitive with other available alternatives </t>
  </si>
  <si>
    <t xml:space="preserve">The species use makes a positive contribution to local economic development  and potentially also to sub-national or national economies </t>
  </si>
  <si>
    <t xml:space="preserve">Economic relations (prices, rates of pay, payment schedules etc)  in the supply chain are understood and acceptable to those involved  </t>
  </si>
  <si>
    <t xml:space="preserve">The revenue generated by the  species use initiative allows for long-term viability and investment in the restoration and maintenance of the resource </t>
  </si>
  <si>
    <t xml:space="preserve">Wild species use operations and practices are compliant with applicable local, regional, national, and international law </t>
  </si>
  <si>
    <t xml:space="preserve">Wild species use operations and practices take note of, and apply, existing authoritative best practice guidance where relevant </t>
  </si>
  <si>
    <t>Wild species use operations and practices are subject to regular monitoring (of the disease/health, species population, social context and of the impacts of any processes involved in the use) to facilitate adaptive management</t>
  </si>
  <si>
    <t>Wild species use operations and practices adopt a precautionary approach ensuring risks are anticipated, assessed    and addressed in ways as to mitigate or minimise  adverse conservation and social  consequences</t>
  </si>
  <si>
    <t>Wild species use operations and practices are well-governed and based on robust institutions demonstrating clearly defined roles and responsibilities, accountability and transparency</t>
  </si>
  <si>
    <t xml:space="preserve"> Wild species supply chains are traceable from the point of off-take and systems in place for monitoring </t>
  </si>
  <si>
    <t>People working with wild species are provided with sufficient training and awareness   to ensure compliance with relevant best practices and regulations</t>
  </si>
  <si>
    <t xml:space="preserve">0: There is no assessment or knowledge of species-specific nutrition needs, or there is an obvious long-term absence of feed and water  OR animals are exhibiting observable negative health issues (e.g. dehydration, malnutrition, obesity, abnormal behaviour, disease) </t>
  </si>
  <si>
    <t xml:space="preserve">0: The physical environment presents a direct threat to animal health and wellbeing (e.g., prolonged exposure to the elements; insufficient space to rest) </t>
  </si>
  <si>
    <t>0: The catching, transporting and handling procedures present a direct  threat  to physical or psychological welfare, including physical injury, acute stress and prolonged psychological suffering.</t>
  </si>
  <si>
    <t>0: Stocking densities and group composition are not taken into account. Evidence of overstocking, mixed size classes, and/or mixing of incompatible species/sexes such that welfare is visibly compromised (e.g., crushing, cannibalism, male combat)</t>
  </si>
  <si>
    <t xml:space="preserve">0: There is clear evidence of parasites and/or infectious diseases (I.e., numerous individuals displaying similar symptoms) and a high likelihood of transmission between infected and non-infected individuals and/or personnel  </t>
  </si>
  <si>
    <t>0: There is evidence of animals with health issues – including life threatening issues -  in the main population and no evidence of management response</t>
  </si>
  <si>
    <t>0: There is no requirement for people working with animals to have prior knowledge of animal behaviour/physiology or welfare standards and no training is provided</t>
  </si>
  <si>
    <t>0: No personal health or hygiene measures are practiced</t>
  </si>
  <si>
    <t>0: No biosecurity, hygiene, food safety and sanitation  measures are in place</t>
  </si>
  <si>
    <t>0: There is no analysis of health and safety risks prior to the implementation of activities</t>
  </si>
  <si>
    <t>0:  There are no procedures/guidelines in place to identify, investigate record and remove sick, dead, condemned, decaying, contaminated or toxic plants or animals and/or there is evidence of food chain contamination</t>
  </si>
  <si>
    <t>0: No records of supply chain in place or supply chain long and complex with unnecessary (numerous) interfaces that do not consider risks</t>
  </si>
  <si>
    <t>0: There is no inspection or surveillance system in place for either animals or people</t>
  </si>
  <si>
    <t>0: There is no requirement for people working with wild species to have any health and safety training or for any health, safety or hygiene standards to be applied to their working environment</t>
  </si>
  <si>
    <t>0: No formal or informal management plan or equivalent exists</t>
  </si>
  <si>
    <t>0: The species use is not or hardly compliant with any plans for sustainable management, conservation or restoration, or staff don’t know relevant plans</t>
  </si>
  <si>
    <t>0: The species use has a demonstrated negative ecological effect  on non-target species or on the wider habitat with no plans for mitigation OR there is no information about presence of non-targeted elements of biodiversity that are likely to be affected by target species us</t>
  </si>
  <si>
    <t>0: The species use is associated with the introduction or spread of invasive species or non-native species and these are having a detrimental conservation impact</t>
  </si>
  <si>
    <t>0: The species use practices ar resulting in pollution and/or high levels of wastage with no plan in place to address this</t>
  </si>
  <si>
    <t>0: The species use is having a negative impact on areas important for biodiversity</t>
  </si>
  <si>
    <t>0: Relevant policies, statutes, rules, practices or similar  restrict access to effective participation and leadership of species use, based on race,  class, religion, gender, political opinion or other unrelated/inconsequential barriers</t>
  </si>
  <si>
    <t xml:space="preserve">0: Traditional use and customary access rights are ignored or overridden in the management and use of the  species and harvest area and/or the species use  violates customary rights and practices. </t>
  </si>
  <si>
    <t xml:space="preserve">0: No consultation with local communities has been undertaken or consultation has occurred but local communities and/or indigenous people  disagree or were clearly not informed before signing agreements </t>
  </si>
  <si>
    <t xml:space="preserve">0:  No consultation or discussion has been undertaken around acceptable behaviour, protocols and codes of conduct and/or there are negative impact from personnel and/or visitors on sacred sites other lands and waters traditionally occupied or used by IPs and/or LCs  </t>
  </si>
  <si>
    <t xml:space="preserve">0: There is no knowledge of the standard of employment conditions along the value chain associated with the species use OR there is evidence of unfair conditions including forced labour, under-age employment contracts   </t>
  </si>
  <si>
    <t xml:space="preserve">0: There is no knowledge of existing local/traditional reliance on the species OR there is existing evidence of undermining or physical and/or economic displacement of local communities/people in enterprise/operation </t>
  </si>
  <si>
    <t>0: The use of species has no or a negative contribution to the wellbeing of local communities in the area where the wild species is harvested</t>
  </si>
  <si>
    <t>0: No formal or informal business plan or equivalent which specifies the likely market for the product/output of the species use exists</t>
  </si>
  <si>
    <t>0: The policy and legislative environment is not supportive of the species use and/or there are external factors that have the effect of limiting or undermining the species use</t>
  </si>
  <si>
    <t xml:space="preserve">0: There is no knowledge about the existing or potential market for the output/product of the species use, no prior market research conducted to establishing the use initiative  </t>
  </si>
  <si>
    <t xml:space="preserve">0: There has been no assessment of the competitiveness of the species use compared to other alternative uses  </t>
  </si>
  <si>
    <t>0: The species use makes no contribution to economic development or has a negative effect (e.g. impeding traditional uses and economic practices)</t>
  </si>
  <si>
    <t xml:space="preserve">0: There is no transparency on pricing, payment schedules etc or those imposed on the producer by the buyer are not acceptable  </t>
  </si>
  <si>
    <t>0: The revenue generated by the species use is insufficient to meet the costs of production and of resource maintenance/restoration/management</t>
  </si>
  <si>
    <t>0: The operations and practices are not compliant with applicable local, regional, national, and international law, or staff don’t know relevant laws and regulations</t>
  </si>
  <si>
    <t xml:space="preserve">0: Operations and practices are not aware of best practice guidance </t>
  </si>
  <si>
    <t xml:space="preserve">0: There is no monitoring system in place </t>
  </si>
  <si>
    <t xml:space="preserve">0: No risks from operations and practices are assessed </t>
  </si>
  <si>
    <t xml:space="preserve">0: Roles and responsibilities of different relevant groups, individuals, organisations, agencies are not known/not documented </t>
  </si>
  <si>
    <t xml:space="preserve">0: There is no traceability system in place </t>
  </si>
  <si>
    <t xml:space="preserve">0: No training is provided to people working with wild species  </t>
  </si>
  <si>
    <t xml:space="preserve">1: Food and water are available but there is no  evidence that there has been an assessment or knowledge of species-specific requirements and there may be some signs of negative health issues </t>
  </si>
  <si>
    <t>1: There is no, or limited, evidence of understanding of species specific needs and the  physical environment does not present a directr threat but may indirectly compromise physical or and psychological wellbeing (e.g., prolonged exposure to suboptimal temperatures,  abrasive materials, narrow/confined spaces)</t>
  </si>
  <si>
    <t xml:space="preserve">1: There is no, or very limited,  evidence of   injury, pain or undue suffering but also  no evidence of a clear understanding of the necessary procedures to minimise risk of such pain injury or suffering  </t>
  </si>
  <si>
    <t>1: Stocking systems are suboptimal such that there is evidence of potential risks to welfare (e.g. lack of systems and procedures governing stocking systems)</t>
  </si>
  <si>
    <t xml:space="preserve">1: There is evidence of attempts to manage parasites and/or infectious disease transmission through prevention, quarantine and treatment protocols.  </t>
  </si>
  <si>
    <t xml:space="preserve">1: There is evidence of management interventions for animals with health issues but response is either inappropriate or inadequate. </t>
  </si>
  <si>
    <t>1: There is no requirement for people working with animals to have prior knowledge of animal behaviour/physiology or welfare standards but optional training is provided</t>
  </si>
  <si>
    <t xml:space="preserve">1: Handwashing and/or other appropriate personal health and hygiene facilities exist but people are not advised or aware of requirements or there is limited compliance </t>
  </si>
  <si>
    <t>1: Biosecurity, hygiene, food safety and sanitation guidelines exist but  with significant gaps and/or poorly practiced</t>
  </si>
  <si>
    <t>1:There is a periodic analysis of health and safety risks but coverage is incomplete and/or risks are erroneously assessed or no/inappropriate mitigation plans in place</t>
  </si>
  <si>
    <t xml:space="preserve">1: There are some procedures/guidelines in place to ensure condemned/contaminated plants and animals do not enter human food chains but there are  significant gaps and/or poor implementation </t>
  </si>
  <si>
    <t>1:  Supply chain long and complex but risky interfaces are identified (although no comprehensive risk assessment or reduction procedures in place)</t>
  </si>
  <si>
    <t>1: An inspection/surveillance system exists but is not routinely implemented</t>
  </si>
  <si>
    <t>1: There is a requirement that people working with wild species have completed basic health, safety and hygiene training but no clear standards for health and safety of their working environment, equipment or practices</t>
  </si>
  <si>
    <t xml:space="preserve"> 1: A formal or informal  management plan exists  but is not comprehensive, is not tailored to the species life history strategy or the local context or is outdated</t>
  </si>
  <si>
    <t xml:space="preserve"> 1: International, national, regional and/or local requirements for sustainable management, conservation or restoration of biodiversity are known but compliance is not evaluated or incomplete</t>
  </si>
  <si>
    <t>1: The species use has some negative effects, these are recognised but mitigation plans are not yet in place or implemented</t>
  </si>
  <si>
    <t xml:space="preserve">1: The species use is associated with the introduction or spread of invasive species or non-native species but the conservation impact of these has not been determined </t>
  </si>
  <si>
    <t>1: The species use practices result in some pollution and/or waste, a plan is in place to mitigate this but is not comprehensive or not yet implemented</t>
  </si>
  <si>
    <t xml:space="preserve">1: The species use results in some negative impacts on areas important for biodiversity, a plan is in place to mitigate this but is incomprehensive or not yet fully implemented  </t>
  </si>
  <si>
    <t xml:space="preserve"> 1: Relevant policies, statutes, rules, practices  or similar have been analysed to identify possible discrimination but any required changes are inconsequential or have not been implemented. </t>
  </si>
  <si>
    <t xml:space="preserve"> 1: Traditional use  or customary access rights are acknowledged , but not expressly included in the management and use of the  species and harvest area and Indigenous people and local communities are largely excluded from any rights relating to the wider economic use and extraction of the species. </t>
  </si>
  <si>
    <t xml:space="preserve">1: Some community consultation process was initially held, but not involving full community and without sufficient information to enable informed participation </t>
  </si>
  <si>
    <t xml:space="preserve"> 1: Acceptable behaviour and protocols have been identified, but have not been formalised into an agreed code of conduct or communicated to personnel or visitors and/or there is evidence of non-compliance/negative impacts</t>
  </si>
  <si>
    <t>1: Employment conditions and rights along the value chain are known and  - if needed - a corrective plan of action to address issues of unfair employment conditions and labour rights is in place but this is not yet formalised .</t>
  </si>
  <si>
    <t>1: Traditional and/or desired role of local communities/members of communities is known and acknowledged but not specifically factored in to the species use approach and management plan.</t>
  </si>
  <si>
    <t xml:space="preserve">1: The use of the species benefits a limited number of individuals from the community </t>
  </si>
  <si>
    <t xml:space="preserve"> 1: A rudimentary business plan is in place but has incomplete insights on the market for the product/output of the species use and/or no clear evidence of implementation </t>
  </si>
  <si>
    <t>1: The policy and legislative environment and/or external context does not specifically support the species use but equally does not undermine it</t>
  </si>
  <si>
    <t xml:space="preserve">1 Market research has been conducted and a clear market identified (at least one buyer)but limited knowledge of more detailed requirements – individual buyer specifications etc </t>
  </si>
  <si>
    <t>1: The species use is currently locally competitive compared to other possible uses because there are currently no other alternative uses or there has been no assessment of other possible uses, but this may change suddenly</t>
  </si>
  <si>
    <t xml:space="preserve">1: The species use contributes to local economic development (eg jobs, enterprise opportunities) but is a limited way and to limited beneficiaries </t>
  </si>
  <si>
    <t xml:space="preserve">1: The value chain is understood by  participants, expectations (quality standards etc) are clear, prices paid are sufficient to meet basic needs or may be unreliable and irregular. </t>
  </si>
  <si>
    <t>1: The revenue generated by the species use is just sufficient to meet the costs of production and of resource maintenance/restoration/management with some localised or temporal damage</t>
  </si>
  <si>
    <t xml:space="preserve"> 1: International, national, regional and/or local laws are known but there are gaps in compliance</t>
  </si>
  <si>
    <t xml:space="preserve">1: Operations and practices are aware of best practice guidance but it is not consistently applied </t>
  </si>
  <si>
    <t>1: There is a simple /informal monitoring system but there are gaps in coverage and/or implementation and no written procedures</t>
  </si>
  <si>
    <t>1: Some risks from some operations and practices are assessed with some efforts to mitigate loss and damage but there are gaps in coverage</t>
  </si>
  <si>
    <t>1: Some stakeholders and their roles are mentioned in the management (or business, or similar) plan</t>
  </si>
  <si>
    <t xml:space="preserve">1: A traceability system exists but it is basic and/or not yet consistently implemented </t>
  </si>
  <si>
    <t xml:space="preserve">1: Training on some aspects is provided to some members of staff but there are gaps in coverage of subject area and of trainees  </t>
  </si>
  <si>
    <t xml:space="preserve">2: There is evidence of clear understanding of and provision of / access to species specific nutritional requirements, and most animals appear physically and psychologically healthy </t>
  </si>
  <si>
    <t xml:space="preserve">2: The is a clear understanding of species specific needs and the physical environment provides for comfortable resting, shelter and thermos regulation and free movement. </t>
  </si>
  <si>
    <t xml:space="preserve">2: There is clear evidence of understanding and awareness of welfare needs and incorporation into standard operating procedures  such that pain and suffering are minimised and managed effectively </t>
  </si>
  <si>
    <t>2: There is evidence of understanding and awareness of welfare implications of stocking systems such that physical and psychological risks to wellbeing are effectively managed and no or limited evidence of abnormal behaviour</t>
  </si>
  <si>
    <t xml:space="preserve">2: There is evidence of understanding and awareness of veterinary and zoonotic disease risks associated with trade and appropriate management systems to mitigate risks (e.g., preventative as well as quarantine and treatment practices) </t>
  </si>
  <si>
    <t>2: There is evidence of effective management of animals with health issues such that pain, suffering or disease is minimised, either through treatment or humane slaughter.</t>
  </si>
  <si>
    <t>2:There is a requirement that people working with animals demonstrate a basic knowledge of some aspects of animal behaviour and physiology evidenced by training records and performance in tests</t>
  </si>
  <si>
    <t>2: Handwashing and/or other appropriate personal health and hygiene facilities and personal protective equipment exist and people coming into contact with animals are aware of requirements and mostly comply</t>
  </si>
  <si>
    <t>2: Biosecurity, hygiene, food safety and sanitation guidelines and practices exist and are adequate for most aspects of the facility and most risks and their application is monitored / mostly complied with</t>
  </si>
  <si>
    <t xml:space="preserve">2: Health and safety risk assessment is carried out as a routine procedure for most activities but avoidance, minimisation and mitigation measures are not always sufficient or effective </t>
  </si>
  <si>
    <t>2: There are clear procedures/guidelines in place and clear evidence of implementation to ensure no contamination of the human food chain and no evidence of contamination. Treatment and disposal of sick animals does not always meet health and safety protocols</t>
  </si>
  <si>
    <t xml:space="preserve">2: The trade chain is short and contamination risks identified and monitored </t>
  </si>
  <si>
    <t>2: An inspection/surveillance system exists, is routinely implemented, but is not fully comprehensive in terms of disease/symptom coverage</t>
  </si>
  <si>
    <t xml:space="preserve">2: There is a requirement that people working with wild species have completed basic health, safety and hygiene training and clear health safety and hygiene standards exist for the work environment, equipment and practices. </t>
  </si>
  <si>
    <t xml:space="preserve"> 2: A comprehensive and current formal or informal management plan exists including specifics to the species offtake and management and to the local context</t>
  </si>
  <si>
    <t xml:space="preserve"> 2: The species use is documented to meet (or meets) the requirements of relevant international, national, regional and local plans </t>
  </si>
  <si>
    <t>2: The species use is not a threat to survival of non-target species or the wider ecosystem but there may be some localised or timebound negative effects that are recognised and mitigation planned and underway (and can be mitigated with adaptive management)</t>
  </si>
  <si>
    <t xml:space="preserve">2: The target species use does not facilitate the introduction or spread of invasive species, or where such risk is established, adaptive management plan is in place and effective  </t>
  </si>
  <si>
    <t>2:The species use practices result in some pollution and/or waste, a plan is in place to mitigate this and is implemented and its effectiveness measured (although  some residual negative effects may remain)</t>
  </si>
  <si>
    <t xml:space="preserve">2: There is documented evidence from monitoring that management practices do not negatively affect areas important for biodiversity in the harvest range. </t>
  </si>
  <si>
    <t xml:space="preserve"> 2: Relevant policies, statutes, rules, practices or similar effectively used guidance do not restrict access to effective participation and leadership of any person </t>
  </si>
  <si>
    <t xml:space="preserve"> 2: Traditional use or customary access rights are specifically integrated in the management and use of  the  species and harvest area</t>
  </si>
  <si>
    <t>2: Free, prior and informed consent (FPIC) is given by relevant local communities and/or indigenous people and mutually agreed terms (MAT) are reached for the access of traditional knowledge and the equitable distribution of benefits arising from its use (new FPIC required for new uses, obtained information) based on appropriate consultation and informed participation in decision making</t>
  </si>
  <si>
    <t xml:space="preserve"> 2: A protocol or code of conduct for personnel and visitors is operational and compliance is monitored with no evidences of negative  impacts on sacred sites and other lands and waters traditionally occupied or used by IPs and/or LCs</t>
  </si>
  <si>
    <t xml:space="preserve">2: Fair employment conditions and rights are formalised, promoted and actively monitored along the value chain and there is no indication of forced labour or other unfair labour rights </t>
  </si>
  <si>
    <t xml:space="preserve"> 2: Traditional and/or desired role of local communities and members of communities is recognised and factored into the species use plan so that it is safeguarded against being displaced with regular monitoring and remedial actions identified and implemented where necessary. </t>
  </si>
  <si>
    <t>2: There is a clear connection between the use of the species and benefits contributing to an improvement in the wellbeing to large segments of the local community, with local community recognition and acknowledgement.</t>
  </si>
  <si>
    <t xml:space="preserve"> 2: A  formal (documented) business plan exists which clearly specifies the  markets for the product/output of the species use and the cost recovery/profit achievement expectations</t>
  </si>
  <si>
    <t>2: The policy and legislative environment and the external context is supportive of the species use</t>
  </si>
  <si>
    <t>2: There is strong market  for the outputs/products of the species use with multiple buyers willing to pay a  competitive price (ie no buyer monopoly)</t>
  </si>
  <si>
    <t xml:space="preserve">2: The species use is the most competitive based on a thorough, forward looking, ThT assessment of other potential uses </t>
  </si>
  <si>
    <t>2: Use of species is conducted in a manner that strengthens and diversifies local economy (e.g. local employment, ownership, investment)</t>
  </si>
  <si>
    <t xml:space="preserve">2: The value chain is understood, expectations on both sides (quality standards, price and payment schedule) are clear, perceived as fair and adhered to </t>
  </si>
  <si>
    <t>2: The revenue generated by the species use exceeds the cost of production and of resource maintenance, management, restoration</t>
  </si>
  <si>
    <t xml:space="preserve"> 2: The operations and practices are documented to meet (or meet) the requirements of relevant international, national, regional and local laws and regulations </t>
  </si>
  <si>
    <t xml:space="preserve">2: Operations and practices are aware of best practice and implement guidance </t>
  </si>
  <si>
    <t xml:space="preserve">2:  Comprehensive procedures for periodic monitoring are described in management plan and implemented and the facility/practice is able to respond </t>
  </si>
  <si>
    <t>2: A clear and comprehensive risk assessment process is in place, aAppropriate measures are taken and documented to mitigate or minimise adverse conservation and social consequences from operations and practices</t>
  </si>
  <si>
    <t>2: All relevant groups, individuals, organisations, agencies and their roles and responsibilities are identified in the management/business/similar plan</t>
  </si>
  <si>
    <t>2: There is a simple system which ensures traceability to the point of off-take/harvest</t>
  </si>
  <si>
    <t>2: All people working with wild species are provided with training and levels of understanding are checked and documented</t>
  </si>
  <si>
    <t xml:space="preserve">3: There is evidence of a clear understanding of and provision of / access to species specific nutritional requirements, and all animals are physically and psychologically healthy </t>
  </si>
  <si>
    <t>3: Physical environmental ensures optimal health and wellbeing according to best available science-based guidelines. Provisions go beyond critical requirements and encourage natural behaviours.</t>
  </si>
  <si>
    <t>3: Interactions with animals are designed  in accordance with best available science-based guidelines such that pain and suffering are minimised and physical and psychological welfare is actively promoted</t>
  </si>
  <si>
    <t>3: Stocking densities and group composition are  designed and managed in accordance with best available science-based guidelines to promote optimal physical and psychological wellbeing.</t>
  </si>
  <si>
    <t>3: There is evidence of effective adherence to best available science –based guidelines in terms of procedures, facilities and equipment that enables prevention, quarantine and treatment protocol implementation.</t>
  </si>
  <si>
    <t xml:space="preserve">3: Management protocols for animals with health issues follow best available science-based guidelines including qualified veterinary oversight (or similar)  and euthanasia protocols </t>
  </si>
  <si>
    <t xml:space="preserve">3:All people working with animals are able to demonstrate (including through training records) a clear understanding of animal behaviour and physiology and of adherence to appropriate care and welfare standards </t>
  </si>
  <si>
    <t>3: Handwashing and/or other appropriate personal health and hygiene facilities and personal protective equipment exist, requirements for use are understood and consistently complied with</t>
  </si>
  <si>
    <t>3: Clear biosecurity, hygiene, food safety and sanitation measures are in place for all aspects of facilities based on a full risk assessment and audited (demonstrated to be effective and complied with)</t>
  </si>
  <si>
    <t>3: A full health and safety risk assessment is carried out ahead of the implementation of all activities and appropriate avoidance, minimisation and mitigation measures put in place and demonstrated to be effective</t>
  </si>
  <si>
    <t>3: Clear procedures/guidelines in place to identify, investigate, record, quarantine, treat and remove sick, dead, condemned, decaying, contaminated or toxic plants or animals and audited (demonstrated to be effective and complied with).</t>
  </si>
  <si>
    <t>3: The trade chain is short with risk interfaces identified and assessed and clear traceability processes implemented and audited (demonstrated to be effective and complied with).</t>
  </si>
  <si>
    <t>3: A comprehensive and effective inspection/surveillance system is in place, is implemented and is regularly updated based on best available science and advice</t>
  </si>
  <si>
    <t>3:All people working with wild species demonstrate (including through training records) a clear understanding of health and safety and food hygiene standards, and all facilities, equipment and practices meet high standards of health safety and hygiene with monitoring, report and rectification measures in place reporting in place.</t>
  </si>
  <si>
    <t>3: A comprehensive and current formal management plan exists including specifics to the species offtake and management  that is recognised and endorsed by multiple stakeholders</t>
  </si>
  <si>
    <t xml:space="preserve">3:The species use exceeds the requirements of international, national, regional and local plans </t>
  </si>
  <si>
    <t>3: The species use has a documented positive or neutral effect on biodiversity, including non-target species, ecosystems, ecological processes, etc, and there is clear evidence of restorative/regenerative practices</t>
  </si>
  <si>
    <t xml:space="preserve"> 3: The species use is not associated with the introduction or spread of any invasive species or non-native species</t>
  </si>
  <si>
    <t xml:space="preserve">3: All species use practices are energy and water efficient, non-polluting and where waste is generated it is  recycled, re-used or otherwise disposed off in a way that does not harm the environment </t>
  </si>
  <si>
    <t>3: In addition to 2, special efforts are in place to improve existing management practices and enhance areas important for biodiversity in the harvest range.</t>
  </si>
  <si>
    <t>3: Relevant policies, statutes, or similar effectively used guidance actively encourage access to effective participation and leadership by disadvantaged  or vulnerable groups</t>
  </si>
  <si>
    <t>3: Traditional use/practice or legal and customary access rights are well researched and identified, Local communities and indigenous people are able to maintain control to the wider use and extraction of the species, with their use rights formally protected based on written acknowledgement and formal legal agreements, with plans in place to protect or strengthen them.</t>
  </si>
  <si>
    <t xml:space="preserve">3: Agreements with local communities and/or indigenous people are developed in participatory and inclusive process, with consideration given to the different bargaining powers and legal skills of the parties involved (e.g. independent legal advice provided). Consultation and feedback occurs on an ongoing basis. </t>
  </si>
  <si>
    <t xml:space="preserve"> 3: Behaviour of personnel and visitors to sacred sites and other lands and waters traditionally occupied or used by IPs and/or LCs enhances and positively influences sites and lives of people and communities</t>
  </si>
  <si>
    <t xml:space="preserve">3: Fair employment conditions and rights are formalised, promoted and actively monitored along the value chain to ensure that the social and economic wellbeing of labour is protected or enhanced, including special employment opportunities for disadvantaged people or  presence of potentially discriminated groups in senior as well as junior positions. </t>
  </si>
  <si>
    <t>3: The species use protects and  positively enhances the availability of the resource for  local and traditional uses including  active involvement/incentives for the involvement of traditional knowledge/practice holders in the economic species use activities based on FPIC.</t>
  </si>
  <si>
    <t>3: The use of the species is specifically designed to make a strong positive contribution to the wellbeing of the local community, with widespread local recognition and documented acknowledgement within the community.</t>
  </si>
  <si>
    <t>3: A well-developed business plan exists which includes attention to future markets, new and additional products, long term financial viability etc</t>
  </si>
  <si>
    <t>3:The policy and legislative environment and the external context actively promotes the species use and includes provision for additional support in difficult times (eg wildlife tourism curtailed due to covid travel bans)</t>
  </si>
  <si>
    <t>3: There is an excellent competitive market  in existence for the outputs/products of the species use with clear opportunities for further growth</t>
  </si>
  <si>
    <t>3:The species use is competitive, is viable over the long term and does not rule out options for additional uses and/or products to be developed</t>
  </si>
  <si>
    <t xml:space="preserve">3: The species use makes a positive contribution to the local economy and beyond including at regional and national levels (eg GDP contributions, export earnings contributions measurable at scale).  </t>
  </si>
  <si>
    <t xml:space="preserve">3: Agreements between producers and buyers are transparent and based on best available information, prices are based on good costing analysis, provide good living standard in local context </t>
  </si>
  <si>
    <t>3: The revenue generated by the species use exceeds the cost of production and of resource maintenance, management, restoration and there is documented evidence of investment in restoration and resource maintenance initiatives.</t>
  </si>
  <si>
    <t>3:The operations and practices exceed the requirements of international, national, regional and local laws and regulations</t>
  </si>
  <si>
    <t xml:space="preserve">3: Operations and practices implement best practice guidance, which is independently verified, as relevant </t>
  </si>
  <si>
    <t xml:space="preserve">3:An advanced monitoring system is in place and operations and practices regularly adapt in response </t>
  </si>
  <si>
    <t xml:space="preserve">3: A comprehensive risk assessment of all operations and practices is routinely conducted, externally verified, with potentially adverse impacts minimised </t>
  </si>
  <si>
    <t xml:space="preserve">3: Roles and responsibilities are identified and documented and there are excellent continuous efforts to cooperate between all stakeholders and there are no substantial conflicts </t>
  </si>
  <si>
    <t>3: There is well designed and consistently applied traceability system for all species or products in use</t>
  </si>
  <si>
    <t xml:space="preserve"> 3: Comprehensive training is provided to all staff and is regularly updated to ensure  changing best practices, revised regulations, new scientific knowledge etc</t>
  </si>
  <si>
    <t>Facilities (incl vehicles and equipment) handling wild species and/or their products (particularly food) have appropriate biosecurity, hygiene, food safety and sanitation measures in place to monitor, minimise and mitigate the risk of disease or hazards (pathogen, chemical, toxin, residue) and cross-contamination/transmission</t>
  </si>
  <si>
    <t>Yes/No</t>
  </si>
  <si>
    <t>0: No assessment/knowledge of species-specific nutrition needs, OR an obvious long-term absence of feed/water OR animals exhibiting observable negative health issues</t>
  </si>
  <si>
    <t>0: Physical environment presents a direct threat to animal health &amp; wellbeing (e.g. insufficient space to rest)</t>
  </si>
  <si>
    <t>0: Procedures present a direct threat to physical or psychological welfare (e.g. physical injury, acute stress, prolonged psychological suffering)</t>
  </si>
  <si>
    <t>0: Stocking densities &amp; group composition not taken into account. Evidence of overstocking and/or incompatible species/sexes/size classes. Welfare visibly compromised (e.g. crushing)</t>
  </si>
  <si>
    <t>3: Clear biosecurity, hygiene, food safety &amp; sanitation measures in place for all aspects of facilities based on full risk assessment &amp; audit (demonstrated to be effective &amp; complied with)</t>
  </si>
  <si>
    <t>0: Evidence of animals with health issues – including life threatening issues – in the main population. No evidence of management response</t>
  </si>
  <si>
    <t>0: No requirement for people working with animals to have prior knowledge of animal behaviour/physiology or welfare standards. No training is provided</t>
  </si>
  <si>
    <t>0: No biosecurity, hygiene, food safety &amp; sanitation measures are in place</t>
  </si>
  <si>
    <t>0: No analysis of health &amp; safety risks prior to implementation of activities</t>
  </si>
  <si>
    <t>0: No procedures/guidelines exist to deal with individuals that are condemned/contaminated/etc., or there is evidence of food chain contamination</t>
  </si>
  <si>
    <t>0: No records of existing trade chain OR long/complex trade chain with unnecessary (numerous) interfaces that do not consider risks</t>
  </si>
  <si>
    <t>0: No inspection or surveillance system in place for either animals or people</t>
  </si>
  <si>
    <t>0: No requirement for people working with wild species to have health/safety/hygiene training or for any relevant standards to be applied at work</t>
  </si>
  <si>
    <t>0: Species use has limited/no compliance with any plans for sustainable management, conservation or restoration OR staff not aware of relevant plans</t>
  </si>
  <si>
    <t>0: Demonstrated negative ecological effect on non-target species/wider habitat with no mitigation plan OR no information on non-target species likely to be affected</t>
  </si>
  <si>
    <t>0: Demonstrated negative ecological effect with no plans for mitigation OR no information exists</t>
  </si>
  <si>
    <t>0: Species use facilitates the introduction/spread of invasive or non-native species &amp; these are having a detrimental conservation impact</t>
  </si>
  <si>
    <t>0: Practices result in pollution and/or high levels of wastage with no plan in place to address this</t>
  </si>
  <si>
    <t>0: Negative impact on areas important for biodiversity</t>
  </si>
  <si>
    <t>0: Relevant policies/practices/etc. restrict access to effective participation/leadership as a result of discrimination</t>
  </si>
  <si>
    <t>0: Rights are ignored/overridden in the management &amp; use of the species. Use of species and/or harvest area violates customary rights &amp; practices.</t>
  </si>
  <si>
    <t>0: No consultation with local communities OR consultation has occurred but local communities and/or indigenous people disagree or were not informed</t>
  </si>
  <si>
    <t>0: No consultation/discussion around acceptable behaviour, protocols, or negative impact on sites from personnel and/or visitors</t>
  </si>
  <si>
    <t>0: No knowledge of standard of employment conditions/rights along the value chain OR evidence of unfair conditions including forced/child labour</t>
  </si>
  <si>
    <t>0: No knowledge of existing local/traditional reliance on the species OR existing evidence of undermining or physical and/or economic displacement of local communities/people in enterprise/operation</t>
  </si>
  <si>
    <t>0: The policy &amp; legislative environment is not supportive of the species use and/or there are external factors that have the effect of limiting or undermining the species use</t>
  </si>
  <si>
    <t>0: There is no knowledge about the existing or potential market for the output/product of the species use, no prior market research conducted to establishing the use initiative</t>
  </si>
  <si>
    <t>0: There has been no assessment of the competitiveness of the species use compared to other alternative uses</t>
  </si>
  <si>
    <t>0: The species use makes no contribution to economic development or has a negative effect (e.g. impeding traditional uses &amp; economic practices)</t>
  </si>
  <si>
    <t>0: There is no transparency on pricing, payment schedules etc or those imposed on the producer by the buyer are not acceptable</t>
  </si>
  <si>
    <t>0: The revenue generated by the species use is insufficient to meet the costs of production &amp; of resource maintenance/restoration/management</t>
  </si>
  <si>
    <t>0: The operations &amp; practices are not compliant with applicable local, regional, national, &amp; international law, or staff don’t know relevant laws &amp; regulations</t>
  </si>
  <si>
    <t>0: Operations &amp; practices are not aware of best practice guidance</t>
  </si>
  <si>
    <t>0: There is no monitoring system in place</t>
  </si>
  <si>
    <t>0: No risks from operations &amp; practices are assessed</t>
  </si>
  <si>
    <t>0: Roles &amp; responsibilities of different relevant groups, individuals, organisations, agencies are not known/not documented</t>
  </si>
  <si>
    <t>0: There is no traceability system in place</t>
  </si>
  <si>
    <t>0: No training is provided to people working with wild species</t>
  </si>
  <si>
    <t>Yes</t>
  </si>
  <si>
    <t>1: Food &amp; water are available but there is no assessment/knowledge of species-specific nutrition needs &amp; there may be some signs of negative health issues</t>
  </si>
  <si>
    <t>1: Limited/no evidence of understanding of species-specific needs. The physical environment may indirectly compromise physical and/or psychological wellbeing</t>
  </si>
  <si>
    <t>1: Limited/no evidence of injury, pain or suffering but no evidence of a clear understanding of necessary procedures to minimise risk</t>
  </si>
  <si>
    <t>1: Stocking systems are suboptimal. Evidence of potential risks to welfare (e.g. lack of systems/procedures governing stocking systems)</t>
  </si>
  <si>
    <t>1: Evidence of attempts to manage parasites and/or infectious disease transmission via prevention, quarantine &amp; treatment protocols.</t>
  </si>
  <si>
    <t>1: Evidence of management interventions for animals with health issues but response is inappropriate/inadequate.</t>
  </si>
  <si>
    <t>1: No requirement for people working with animals to have prior knowledge of animal behaviour/physiology or welfare standards. Optional training is provided</t>
  </si>
  <si>
    <t>1: Handwashing and/or other personal health/hygiene facilities exist but people are not advised/aware of requirements or there is limited compliance</t>
  </si>
  <si>
    <t>1: Biosecurity, hygiene, food safety &amp; sanitation guidelines exist but with significant gaps and/or poorly practiced</t>
  </si>
  <si>
    <t>1: Periodic analysis of health &amp; safety risks but coverage is incomplete and/or risks are erroneously assessed or no/inappropriate mitigation plans in place</t>
  </si>
  <si>
    <t>1: Some procedures/guidelines to prevent human food chain contamination but significant gaps and/or poor implementation</t>
  </si>
  <si>
    <t>1: Long/complex trade chain but risky interfaces are identified (although no comprehensive risk assessment or reduction procedures in place)</t>
  </si>
  <si>
    <t>1: Basic health/safety/hygiene training is required but no clear standards applied to work environment, equipment or practices</t>
  </si>
  <si>
    <t>1: A formal or informal management plan exists but is not comprehensive, is not tailored to the species life history strategy or the local context or is outdated</t>
  </si>
  <si>
    <t>1: Awareness of international/national/regional/local requirements for sustainable management/conservation/etc. but compliance is unevaluated or incomplete</t>
  </si>
  <si>
    <t>1: Some recognised negative effects but mitigation plans are not yet in place or implemented</t>
  </si>
  <si>
    <t>1: Some negative effects that are recognised but mitigation plans are not yet implemented</t>
  </si>
  <si>
    <t>1: Species use facilitates the introduction/spread of invasive or non-native species but conservation impact has not been determined</t>
  </si>
  <si>
    <t>1: Practices result in some pollution and/or waste. A plan is in place to mitigate this but is not comprehensive or not yet implemented</t>
  </si>
  <si>
    <t>1: Some negative impacts on areas important for biodiversity. A plan is in place to mitigate this but is incomprehensive or not yet fully implemented</t>
  </si>
  <si>
    <t>1: Relevant policies/practices/etc. have been analysed to identify possible discrimination but any required changes are inconsequential or not implemented</t>
  </si>
  <si>
    <t>1: Rights acknowledged but not expressly included in management &amp; use of species/harvest area. IPLCs largely excluded from rights relating to wider economic use &amp; extraction</t>
  </si>
  <si>
    <t>1: Some community consultation process, but not involving full community &amp; without sufficient information to enable informed participation</t>
  </si>
  <si>
    <t>1: Acceptable behaviour &amp; protocols identified, but not formalised or communicated to personnel/visitors OR evidence of non-compliance/negative impacts on sites</t>
  </si>
  <si>
    <t>1: Employment conditions/rights along the value chain are known. If needed, a corrective plan of action to address issues is in place but not yet formalised.</t>
  </si>
  <si>
    <t>1: Traditional and/or desired role of local communities/members of communities is known &amp; acknowledged but not specifically factored in to the species use approach &amp; management plan.</t>
  </si>
  <si>
    <t>1: The use of the species benefits a limited number of individuals from the community</t>
  </si>
  <si>
    <t>1: A rudimentary business plan is in place but has incomplete insights on the market for the product/output of the species use and/or no clear evidence of implementation</t>
  </si>
  <si>
    <t>1: The policy &amp; legislative environment and/or external context does not specifically support the species use but equally does not undermine it</t>
  </si>
  <si>
    <t>1 Market research has been conducted &amp; a clear market identified (at least one buyer)but limited knowledge of more detailed requirements – individual buyer specifications etc</t>
  </si>
  <si>
    <t>1: Species use is currently locally competitive compared to other possible uses because there are currently no other alternative uses or no assessment of other possible uses, but this may change suddenly</t>
  </si>
  <si>
    <t>1: The species use contributes to local economic development (eg jobs, enterprise opportunities) but is a limited way &amp; to limited beneficiaries</t>
  </si>
  <si>
    <t>1: The value chain is understood by participants, expectations (quality standards etc) are clear, prices paid are sufficient to meet basic needs or may be unreliable &amp; irregular.</t>
  </si>
  <si>
    <t>1: The revenue generated by the species use is just sufficient to meet the costs of production &amp; of resource maintenance/restoration/management with some localised or temporal damage</t>
  </si>
  <si>
    <t>1: International, national, regional and/or local laws are known but there are gaps in compliance</t>
  </si>
  <si>
    <t>1: Operations &amp; practices are aware of best practice guidance but it is not consistently applied</t>
  </si>
  <si>
    <t>1: There is a simple /informal monitoring system but there are gaps in coverage and/or implementation &amp; no written procedures</t>
  </si>
  <si>
    <t>1: Some risks from some operations &amp; practices are assessed with some efforts to mitigate loss &amp; damage but there are gaps in coverage</t>
  </si>
  <si>
    <t>1: Some stakeholders &amp; their roles are mentioned in the management (or business, or similar) plan</t>
  </si>
  <si>
    <t>1: A traceability system exists but it is basic and/or not yet consistently implemented</t>
  </si>
  <si>
    <t>1: Training on some aspects is provided to some members of staff but there are gaps in coverage of subject area &amp; of trainees</t>
  </si>
  <si>
    <t>No</t>
  </si>
  <si>
    <t>2: Evidence of understanding &amp; provision of/access to species-specific nutritional requirements. Most animals appear physically &amp; psychologically healthy</t>
  </si>
  <si>
    <t>2: Clear understanding of species-specific needs. The physical environment provides for comfortable resting, shelter, thermal regulation &amp; free movement.</t>
  </si>
  <si>
    <t>2: Clear evidence of understanding/awareness of welfare needs, incorporation into standard operating procedures with pain/suffering minimised/managed effectively</t>
  </si>
  <si>
    <t>2: Evidence of understanding &amp; awareness of welfare implications of stocking systems. Physical &amp; psychological risks effectively managed &amp; limited/no evidence of abnormal behaviour</t>
  </si>
  <si>
    <t>2: Evidence of understanding &amp; awareness of veterinary /zoonotic disease risks. Appropriate management systems to mitigate risks (e.g. prevention, quarantine &amp; treatment)</t>
  </si>
  <si>
    <t>2: Evidence of effective management of animals with health issues. Pain, suffering or disease is minimised through treatment or humane slaughter.</t>
  </si>
  <si>
    <t>2: People working with animals are required to demonstrate basic knowledge of some aspects of animal behaviour/physiology evidenced by training records &amp; performance in tests</t>
  </si>
  <si>
    <t>2: Handwashing and/or other personal health/hygiene facilities &amp; personal protective equipment exist. People in contact with animals are aware of requirements &amp; mostly comply</t>
  </si>
  <si>
    <t>2: Biosecurity, hygiene, food safety &amp; sanitation guidelines &amp; practices exist &amp; are adequate for most aspects of the facility. Most risks are monitored &amp; most guidelines are followed.</t>
  </si>
  <si>
    <t>2: Health &amp; safety risk assessment carried out as a routine procedure for most activities but avoidance, minimisation &amp; mitigation measures are not always sufficient/effective</t>
  </si>
  <si>
    <t>2: Clear &amp; implemented procedures/guidelines to prevent human food chain contamination but treatment/disposal does not always meet health &amp; safety protocols</t>
  </si>
  <si>
    <t>2: Short trade chain. Contamination risks identified &amp; monitored</t>
  </si>
  <si>
    <t>2: Basic health/safety/hygiene training required &amp; clear standards exist for the work environment, equipment &amp; practices</t>
  </si>
  <si>
    <t>2: A comprehensive &amp; current formal or informal management plan exists including specifics to the species offtake &amp; management &amp; to the local context</t>
  </si>
  <si>
    <t>2: Species use meets or is documented to meet the requirements of relevant international, national, regional &amp; local plans</t>
  </si>
  <si>
    <t>2: Not a threat to survival of non-target species/wider ecosystem. Some recognised localised/timebound negative effects but mitigation planned &amp; underway</t>
  </si>
  <si>
    <t>2: Not a threat but there may be some localised/timebound negative effects that are recognised &amp; mitigation is underway</t>
  </si>
  <si>
    <t>2: Species use does not facilitate the introduction/spread of invasive or non-native species OR where such risk is established, effecitve adaptive management plan is in place</t>
  </si>
  <si>
    <t>2: Practices result in some pollution and/or waste. A plan has been implemented to mitigate this &amp; its effectiveness measured (but some residual negative effects may remain)</t>
  </si>
  <si>
    <t>2: Documented evidence from monitoring that management practices do not negatively affect areas important for biodiversity in the harvest range</t>
  </si>
  <si>
    <t>2: Relevant policies/practices/etc. do not restrict access to effective participation &amp; leadership of any person</t>
  </si>
  <si>
    <t>2: Rights are specifically integrated in the management &amp; use of the species &amp; harvest area</t>
  </si>
  <si>
    <t>2: FPIC given by relevant people/communities &amp; mutually agreed terms reached with appropriate consultation</t>
  </si>
  <si>
    <t>2: Protocol/code of conduct for personnel/visitors is operational &amp; compliance monitored. No evidence of negative impacts on sites</t>
  </si>
  <si>
    <t>2: Fair employment conditions/rights are formalised, promoted &amp; actively monitored along the value chain. No indication of forced labour or other unfair labour rights</t>
  </si>
  <si>
    <t>2: Traditional and/or desired role of local communities recognised &amp; factored in species use plan to safeguard against displacement with regular monitoring. Remedial actions identified &amp; implemented if needed</t>
  </si>
  <si>
    <t>2: A clear connection between the use of the species &amp; benefits contributing to an improvement in the wellbeing to large segments of the local community, with local community recognition &amp; acknowledgement.</t>
  </si>
  <si>
    <t>2: A formal (documented) business plan exists which clearly specifies the markets for the product/output of the species use &amp; the cost recovery/profit achievement expectations</t>
  </si>
  <si>
    <t>2: The policy &amp; legislative environment &amp; the external context is supportive of the species use</t>
  </si>
  <si>
    <t>2: There is strong market for the outputs/products of the species use with multiple buyers willing to pay a competitive price (ie no buyer monopoly)</t>
  </si>
  <si>
    <t>2: The species use is the most competitive based on a thorough, forward looking, assessment of other potential uses</t>
  </si>
  <si>
    <t>2: Use of species is conducted in a manner that strengthens &amp; diversifies local economy (e.g. local employment, ownership, investment)</t>
  </si>
  <si>
    <t>2: The value chain is understood, expectations on both sides (quality standards, price &amp; payment schedule) are clear, perceived as fair &amp; adhered to</t>
  </si>
  <si>
    <t>2: The revenue generated by the species use exceeds the cost of production &amp; of resource maintenance, management, restoration</t>
  </si>
  <si>
    <t>2: The operations &amp; practices are documented to meet (or meet) the requirements of relevant international, national, regional &amp; local laws &amp; regulations</t>
  </si>
  <si>
    <t>2: Operations &amp; practices are aware of best practice &amp; implement guidance</t>
  </si>
  <si>
    <t>2: Comprehensive procedures for periodic monitoring are described in management plan &amp; implemented &amp; the facility/practice is able to respond</t>
  </si>
  <si>
    <t>2: A clear &amp; comprehensive risk assessment process is in place, aAppropriate measures are taken &amp; documented to mitigate or minimise adverse conservation &amp; social consequences from operations &amp; practices</t>
  </si>
  <si>
    <t>2: All relevant groups, individuals, organisations, agencies &amp; their roles &amp; responsibilities are identified in the management/business/similar plan</t>
  </si>
  <si>
    <t>2: All people working with wild species are provided with training &amp; levels of understanding are checked &amp; documented</t>
  </si>
  <si>
    <t>3: Evidence of a clear understanding of &amp; provision of/access to species-specific nutritional requirements. All animals are physically &amp; psychologically healthy</t>
  </si>
  <si>
    <t>3: Physical environment ensures optimal health/wellbeing according to best available science-based guidelines. Goes beyond critical requirements &amp; encourages natural behaviours.</t>
  </si>
  <si>
    <t>3: Interactions with animals designed to match best available science-based guidelines. Pain/suffering minimised &amp; physical/psychological welfare actively promoted</t>
  </si>
  <si>
    <t>3: Stocking densities &amp; group composition designed &amp; managed in accordance with best available science-based guidelines to promote optimal physical/psychological wellbeing</t>
  </si>
  <si>
    <t>3: Evidence of effective adherence to best available science –based guidelines. Procedures, facilities &amp; equipment enable prevention, quarantine &amp; treatment protocol implementation.</t>
  </si>
  <si>
    <t>3: Management protocols for animals with health issues follow best available science-based guidelines. Qualified veterinary oversight (or similar) &amp; euthanasia protocols</t>
  </si>
  <si>
    <t>3: All people working with animals can demonstrate (incl. via training records) clear understanding of animal behaviour/physiology &amp; adherence to care &amp; welfare standards</t>
  </si>
  <si>
    <t>3: Handwashing and/or other personal health/hygiene facilities &amp; personal protective equipment exist. Requirements are understood &amp; consistently complied with</t>
  </si>
  <si>
    <t>3: Clear biosecurity, hygiene, food safety &amp; sanitation measures are in place for all aspects of facilities based on full risk assessment &amp; audit (shown to be effective &amp; complied with)</t>
  </si>
  <si>
    <t>3: Full health &amp; safety risk assessment carried out ahead of all activities. Appropriate avoidance, minimisation &amp; mitigation measures in place &amp; demonstrated to be effective</t>
  </si>
  <si>
    <t>3: Clear &amp; audited (e.g. demonstrated compliance/effectiveness) procedures/guidelines to prevent human food chain contamination</t>
  </si>
  <si>
    <t>3: Short trade chain. Risk interfaces identified &amp; assessed. Clear traceability processes implemented &amp; audited (demonstrated compliance/effectiveness)</t>
  </si>
  <si>
    <t>3: A comprehensive &amp; effective inspection/surveillance system is in place, is implemented &amp; is regularly updated based on best available science &amp; advice</t>
  </si>
  <si>
    <t>3: Health/safety/hygiene training required. Clear demonstrated understanding of standards. High hygiene standards for facilities/equipment/practices with monitoring/reporting</t>
  </si>
  <si>
    <t>3: A comprehensive &amp; current formal management plan exists including specifics to the species offtake &amp; management that is recognised &amp; endorsed by multiple stakeholders</t>
  </si>
  <si>
    <t>3: Species use exceeds the requirements of international, national, regional &amp; local plans</t>
  </si>
  <si>
    <t>3: Documented positive/neutral effect on biodiversity, including non-target species, ecosystems, etc., &amp; clear evidence of restorative/regenerative practices</t>
  </si>
  <si>
    <t>3: Documented positive or neutral effect on biodiversity &amp; there is clear evidence of restorative/regenerative practices</t>
  </si>
  <si>
    <t>3: Species use does not facilitate the introduction/spread of any invasive or non-native species</t>
  </si>
  <si>
    <t>3: All practices are energy/water efficient &amp; non-polluting. Where waste is generated it is recycled/re-used or disposed of in a way that does not harm the environment</t>
  </si>
  <si>
    <t>3: In addition to 2, special efforts are in place to improve existing management practices &amp; enhance areas important for biodiversity in the harvest range</t>
  </si>
  <si>
    <t>3: Relevant policies/practices/etc. actively encourage access to effective participation &amp; leadership by disadvantaged/vulnerable groups</t>
  </si>
  <si>
    <t>3: Rights are well researched, identified, and formally protected (e.g. in legal agreements). IPLCs able to maintain control of wider use &amp; extraction of species</t>
  </si>
  <si>
    <t>3: Participatory &amp; inclusive agreement process. Consideration given to bargaining powers/legal skills (e.g. legal advice provided). Ongoing consultation/feedback</t>
  </si>
  <si>
    <t>3: Behaviour of personnel/visitors to sites enhances &amp; positively influences sites &amp; lives of people &amp; communities</t>
  </si>
  <si>
    <t>3: Fair employment conditions + rights formalised, promoted + actively monitored along value chain. Employment opportunities for disadvantaged people/potentially discriminated groups in senior+junior positions.</t>
  </si>
  <si>
    <t>3: Species use protects+positively enhances resource availability for local+traditional uses. Active involvement/incentives for involvement of traditional knowledge/practice holders in economic activities based on FPIC.</t>
  </si>
  <si>
    <t>3: Use of the species specifically designed to make a strong positive contribution to the wellbeing of the local community, with widespread local recognition + documented acknowledgement within the community.</t>
  </si>
  <si>
    <t>3: A well-developed business plan exists which includes attention to future markets, new &amp; additional products, long term financial viability etc</t>
  </si>
  <si>
    <t>3:The policy &amp; legislative environment &amp; the external context actively promotes the species use &amp; includes provision for additional support in difficult times (eg wildlife tourism curtailed due to covid travel bans)</t>
  </si>
  <si>
    <t>3: There is an excellent competitive market in existence for the outputs/products of the species use with clear opportunities for further growth</t>
  </si>
  <si>
    <t>3: The species use is competitive, is viable over the long term &amp; does not rule out options for additional uses and/or products to be developed</t>
  </si>
  <si>
    <t>3: The species use makes a positive contribution to the local economy &amp; beyond including at regional &amp; national levels (eg GDP contributions, export earnings contributions measurable at scale).</t>
  </si>
  <si>
    <t>3: Agreements between producers &amp; buyers are transparent &amp; based on best available information, prices are based on good costing analysis, provide good living standard in local context</t>
  </si>
  <si>
    <t>3: The revenue generated by the species use exceeds the cost of production &amp; of resource maintenance, management, restoration &amp; there is documented evidence of investment in restoration &amp; resource maintenance initiatives.</t>
  </si>
  <si>
    <t>3: The operations &amp; practices exceed the requirements of international, national, regional &amp; local laws &amp; regulations</t>
  </si>
  <si>
    <t>3: Operations &amp; practices implement best practice guidance, which is independently verified, as relevant</t>
  </si>
  <si>
    <t>3: An advanced monitoring system is in place &amp; operations &amp; practices regularly adapt in response</t>
  </si>
  <si>
    <t>3: A comprehensive risk assessment of all operations &amp; practices is routinely conducted, externally verified, with potentially adverse impacts minimised</t>
  </si>
  <si>
    <t>3: Roles &amp; responsibilities are identified &amp; documented &amp; there are excellent continuous efforts to cooperate between all stakeholders &amp; there are no substantial conflicts</t>
  </si>
  <si>
    <t>3: There is well designed &amp; consistently applied traceability system for all species or products in use</t>
  </si>
  <si>
    <t>3: Comprehensive training is provided to all staff &amp; is regularly updated to ensure changing best practices, revised regulations, new scientific knowledge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</si>
</sst>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2" x14ac:knownFonts="1">
    <font>
      <sz val="11"/>
      <color theme="1"/>
      <name val="Aptos Narrow"/>
      <family val="2"/>
      <scheme val="minor"/>
    </font>
    <font>
      <b/>
      <sz val="12"/>
      <name val="Roboto"/>
    </font>
    <font>
      <sz val="11"/>
      <color rgb="FF000000"/>
      <name val="Roboto"/>
    </font>
    <font>
      <b/>
      <sz val="10"/>
      <color rgb="FF000000"/>
      <name val="Roboto"/>
    </font>
    <font>
      <sz val="11"/>
      <color theme="1"/>
      <name val="Aptos Narrow"/>
      <family val="2"/>
      <scheme val="minor"/>
    </font>
    <font>
      <sz val="13"/>
      <color rgb="FF000000"/>
      <name val="Roboto"/>
    </font>
    <font>
      <sz val="10"/>
      <color rgb="FF000000"/>
      <name val="Arial"/>
      <family val="2"/>
    </font>
    <font>
      <b/>
      <sz val="11"/>
      <color rgb="FF000000"/>
      <name val="Roboto"/>
    </font>
    <font>
      <b/>
      <sz val="12"/>
      <color theme="1"/>
      <name val="Roboto"/>
    </font>
    <font>
      <b/>
      <sz val="11"/>
      <color theme="1"/>
      <name val="Aptos Narrow"/>
      <family val="2"/>
      <scheme val="minor"/>
    </font>
    <font>
      <sz val="10"/>
      <color rgb="FF000000"/>
      <name val="Roboto"/>
    </font>
    <font>
      <i/>
      <sz val="11"/>
      <color theme="1"/>
      <name val="Aptos Narrow"/>
      <family val="2"/>
      <scheme val="minor"/>
    </font>
    <font>
      <i/>
      <sz val="10"/>
      <color rgb="FF000000"/>
      <name val="Roboto"/>
    </font>
    <font>
      <sz val="12"/>
      <color rgb="FF000000"/>
      <name val="Roboto"/>
    </font>
    <font>
      <b/>
      <sz val="12"/>
      <color rgb="FF000000"/>
      <name val="Roboto"/>
    </font>
    <font>
      <b/>
      <i/>
      <sz val="12"/>
      <color rgb="FF000000"/>
      <name val="Roboto"/>
    </font>
    <font>
      <b/>
      <i/>
      <sz val="12"/>
      <color theme="1"/>
      <name val="Roboto"/>
    </font>
    <font>
      <sz val="7"/>
      <color rgb="FF000000"/>
      <name val="Roboto"/>
    </font>
    <font>
      <sz val="7"/>
      <color theme="1"/>
      <name val="Roboto"/>
    </font>
    <font>
      <sz val="7"/>
      <color theme="1"/>
      <name val="Aptos Narrow"/>
      <family val="2"/>
      <scheme val="minor"/>
    </font>
    <font>
      <b/>
      <sz val="13"/>
      <color theme="1"/>
      <name val="Aptos Display"/>
      <family val="2"/>
      <scheme val="major"/>
    </font>
    <font>
      <sz val="13"/>
      <color theme="1"/>
      <name val="Aptos Display"/>
      <family val="2"/>
      <scheme val="major"/>
    </font>
    <font>
      <b/>
      <sz val="10"/>
      <color theme="1"/>
      <name val="Aptos Display"/>
      <family val="2"/>
      <scheme val="major"/>
    </font>
    <font>
      <sz val="10"/>
      <color theme="1"/>
      <name val="Aptos Display"/>
      <family val="2"/>
      <scheme val="major"/>
    </font>
    <font>
      <sz val="11"/>
      <color theme="1"/>
      <name val="Aptos Display"/>
      <family val="2"/>
      <scheme val="major"/>
    </font>
    <font>
      <b/>
      <sz val="11"/>
      <color theme="1"/>
      <name val="Aptos Display"/>
      <family val="2"/>
      <scheme val="major"/>
    </font>
    <font>
      <b/>
      <sz val="11"/>
      <name val="Aptos Display"/>
      <family val="2"/>
      <scheme val="major"/>
    </font>
    <font>
      <b/>
      <sz val="10"/>
      <name val="Aptos Display"/>
      <family val="2"/>
      <scheme val="major"/>
    </font>
    <font>
      <b/>
      <sz val="12"/>
      <color theme="1"/>
      <name val="Aptos Display"/>
      <family val="2"/>
      <scheme val="major"/>
    </font>
    <font>
      <sz val="12"/>
      <color theme="1"/>
      <name val="Aptos Display"/>
      <family val="2"/>
      <scheme val="major"/>
    </font>
    <font>
      <sz val="35"/>
      <color theme="1" tint="0.34998626667073579"/>
      <name val="Aptos Display"/>
      <family val="2"/>
      <scheme val="major"/>
    </font>
    <font>
      <b/>
      <sz val="11"/>
      <color theme="1" tint="0.34998626667073579"/>
      <name val="Aptos Display"/>
      <family val="2"/>
      <scheme val="maj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5AE6D5"/>
        <bgColor indexed="64"/>
      </patternFill>
    </fill>
    <fill>
      <patternFill patternType="solid">
        <fgColor rgb="FFB5ED46"/>
        <bgColor indexed="64"/>
      </patternFill>
    </fill>
    <fill>
      <patternFill patternType="solid">
        <fgColor rgb="FFFFDC00"/>
        <bgColor indexed="64"/>
      </patternFill>
    </fill>
    <fill>
      <patternFill patternType="solid">
        <fgColor rgb="FFFFAB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auto="1"/>
      </bottom>
      <diagonal/>
    </border>
  </borders>
  <cellStyleXfs count="3">
    <xf numFmtId="0" fontId="0" fillId="0" borderId="0"/>
    <xf numFmtId="9" fontId="4" fillId="0" borderId="0" applyFont="0" applyFill="0" applyBorder="0" applyAlignment="0" applyProtection="0"/>
    <xf numFmtId="0" fontId="6" fillId="0" borderId="0"/>
  </cellStyleXfs>
  <cellXfs count="108">
    <xf numFmtId="0" fontId="0" fillId="0" borderId="0" xfId="0"/>
    <xf numFmtId="0" fontId="1" fillId="2" borderId="1" xfId="0" applyFont="1" applyFill="1" applyBorder="1" applyAlignment="1">
      <alignment horizontal="center" vertical="center" wrapText="1"/>
    </xf>
    <xf numFmtId="0" fontId="5" fillId="0" borderId="0" xfId="0" applyFont="1" applyAlignment="1">
      <alignment horizontal="left" vertical="center"/>
    </xf>
    <xf numFmtId="0" fontId="11" fillId="12" borderId="0" xfId="0" applyFont="1" applyFill="1"/>
    <xf numFmtId="0" fontId="12" fillId="12" borderId="0" xfId="0" applyFont="1" applyFill="1" applyAlignment="1">
      <alignment horizontal="left" vertical="center" wrapText="1"/>
    </xf>
    <xf numFmtId="0" fontId="10" fillId="0" borderId="1" xfId="0" applyFont="1" applyBorder="1" applyAlignment="1">
      <alignment horizontal="left" vertical="center" wrapText="1"/>
    </xf>
    <xf numFmtId="0" fontId="3" fillId="12" borderId="1" xfId="2" applyFont="1" applyFill="1" applyBorder="1" applyAlignment="1">
      <alignment horizontal="left" vertical="center"/>
    </xf>
    <xf numFmtId="0" fontId="0" fillId="0" borderId="0" xfId="0" applyAlignment="1">
      <alignment wrapText="1"/>
    </xf>
    <xf numFmtId="0" fontId="9" fillId="0" borderId="0" xfId="0" applyFont="1" applyAlignment="1">
      <alignment wrapText="1"/>
    </xf>
    <xf numFmtId="0" fontId="13" fillId="0" borderId="1" xfId="0" applyFont="1" applyBorder="1" applyAlignment="1">
      <alignment vertical="center" wrapText="1"/>
    </xf>
    <xf numFmtId="0" fontId="8" fillId="2" borderId="1" xfId="0" applyFont="1" applyFill="1" applyBorder="1" applyAlignment="1">
      <alignment vertical="center" wrapText="1"/>
    </xf>
    <xf numFmtId="0" fontId="14" fillId="2" borderId="1" xfId="0" applyFont="1" applyFill="1" applyBorder="1" applyAlignment="1">
      <alignment vertical="center" wrapText="1"/>
    </xf>
    <xf numFmtId="0" fontId="2" fillId="0" borderId="1" xfId="0" applyFont="1" applyBorder="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1" xfId="0" applyFont="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18" fillId="0" borderId="20" xfId="0" applyFont="1" applyBorder="1" applyAlignment="1">
      <alignment horizontal="left" vertical="top" wrapText="1"/>
    </xf>
    <xf numFmtId="0" fontId="17" fillId="0" borderId="20" xfId="0" applyFont="1" applyBorder="1" applyAlignment="1">
      <alignment horizontal="left" vertical="top" wrapText="1"/>
    </xf>
    <xf numFmtId="0" fontId="1" fillId="0" borderId="5" xfId="0" applyFont="1" applyBorder="1" applyAlignment="1">
      <alignment horizontal="left" vertical="top" wrapText="1"/>
    </xf>
    <xf numFmtId="0" fontId="17" fillId="0" borderId="6" xfId="0" applyFont="1" applyBorder="1" applyAlignment="1">
      <alignment horizontal="left" vertical="top" wrapText="1"/>
    </xf>
    <xf numFmtId="0" fontId="19" fillId="0" borderId="0" xfId="0" applyFont="1" applyAlignment="1">
      <alignment horizontal="lef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7" fillId="13" borderId="6" xfId="0" applyFont="1" applyFill="1" applyBorder="1" applyAlignment="1">
      <alignment horizontal="left" vertical="top" wrapText="1"/>
    </xf>
    <xf numFmtId="0" fontId="0" fillId="13" borderId="0" xfId="0" applyFill="1" applyAlignment="1">
      <alignment vertical="top" wrapText="1"/>
    </xf>
    <xf numFmtId="0" fontId="8" fillId="13" borderId="0" xfId="0" applyFont="1" applyFill="1" applyAlignment="1">
      <alignment horizontal="center" vertical="center" wrapText="1"/>
    </xf>
    <xf numFmtId="0" fontId="17" fillId="13" borderId="1" xfId="0" applyFont="1" applyFill="1" applyBorder="1" applyAlignment="1">
      <alignment horizontal="left" vertical="top" wrapText="1"/>
    </xf>
    <xf numFmtId="0" fontId="0" fillId="0" borderId="0" xfId="0" applyAlignment="1">
      <alignment vertical="center" wrapText="1"/>
    </xf>
    <xf numFmtId="0" fontId="9" fillId="0" borderId="0" xfId="0" applyFont="1" applyAlignment="1">
      <alignment vertical="center" wrapText="1"/>
    </xf>
    <xf numFmtId="0" fontId="9" fillId="4" borderId="0" xfId="0" applyFont="1" applyFill="1" applyAlignment="1">
      <alignment wrapText="1"/>
    </xf>
    <xf numFmtId="0" fontId="24" fillId="0" borderId="1" xfId="0" applyFont="1" applyBorder="1"/>
    <xf numFmtId="0" fontId="24" fillId="0" borderId="0" xfId="0" applyFont="1"/>
    <xf numFmtId="164" fontId="23" fillId="2" borderId="1" xfId="0" applyNumberFormat="1" applyFont="1" applyFill="1" applyBorder="1" applyAlignment="1">
      <alignment horizontal="center" vertical="center" wrapText="1"/>
    </xf>
    <xf numFmtId="0" fontId="23" fillId="2" borderId="1" xfId="0" applyFont="1" applyFill="1" applyBorder="1" applyAlignment="1">
      <alignment horizontal="left" vertical="center" wrapText="1" indent="1"/>
    </xf>
    <xf numFmtId="0" fontId="21" fillId="0" borderId="1" xfId="0" applyFont="1" applyBorder="1" applyAlignment="1">
      <alignment horizontal="center" vertical="center" wrapText="1"/>
    </xf>
    <xf numFmtId="0" fontId="26" fillId="0" borderId="1" xfId="0" applyFont="1" applyBorder="1" applyAlignment="1">
      <alignment vertical="center" wrapText="1"/>
    </xf>
    <xf numFmtId="0" fontId="29" fillId="0" borderId="1" xfId="0" applyFont="1" applyBorder="1" applyAlignment="1">
      <alignment horizontal="left" wrapText="1" indent="1"/>
    </xf>
    <xf numFmtId="0" fontId="29" fillId="0" borderId="1" xfId="0" applyFont="1" applyBorder="1" applyAlignment="1">
      <alignment horizontal="center" wrapText="1"/>
    </xf>
    <xf numFmtId="0" fontId="25" fillId="3" borderId="0" xfId="0" applyFont="1" applyFill="1" applyAlignment="1">
      <alignment horizontal="center" vertical="center"/>
    </xf>
    <xf numFmtId="0" fontId="25" fillId="3" borderId="0" xfId="0" applyFont="1" applyFill="1" applyAlignment="1">
      <alignment horizontal="center"/>
    </xf>
    <xf numFmtId="0" fontId="23" fillId="3" borderId="0" xfId="0" applyFont="1" applyFill="1"/>
    <xf numFmtId="0" fontId="25" fillId="3" borderId="0" xfId="0" applyFont="1" applyFill="1" applyAlignment="1">
      <alignment horizontal="right" vertical="center" indent="1"/>
    </xf>
    <xf numFmtId="0" fontId="28" fillId="3" borderId="0" xfId="0" applyFont="1" applyFill="1"/>
    <xf numFmtId="0" fontId="24" fillId="3" borderId="0" xfId="0" applyFont="1" applyFill="1"/>
    <xf numFmtId="0" fontId="29" fillId="3" borderId="0" xfId="0" applyFont="1" applyFill="1" applyAlignment="1">
      <alignment horizontal="left" wrapText="1" indent="1"/>
    </xf>
    <xf numFmtId="0" fontId="29" fillId="3" borderId="0" xfId="0" applyFont="1" applyFill="1" applyAlignment="1">
      <alignment horizontal="center" wrapText="1"/>
    </xf>
    <xf numFmtId="0" fontId="30" fillId="3" borderId="0" xfId="0" applyFont="1" applyFill="1" applyAlignment="1">
      <alignment vertical="center" wrapText="1"/>
    </xf>
    <xf numFmtId="0" fontId="31" fillId="3" borderId="17" xfId="0" applyFont="1" applyFill="1" applyBorder="1" applyAlignment="1">
      <alignment horizontal="center" vertical="center"/>
    </xf>
    <xf numFmtId="0" fontId="22" fillId="7" borderId="19"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2" fillId="9" borderId="12"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31" fillId="3" borderId="0" xfId="0" applyFont="1" applyFill="1" applyAlignment="1">
      <alignment horizontal="center" vertical="center" wrapText="1"/>
    </xf>
    <xf numFmtId="0" fontId="25" fillId="0" borderId="0" xfId="0" applyFont="1"/>
    <xf numFmtId="9" fontId="28" fillId="7" borderId="7" xfId="1" applyFont="1" applyFill="1" applyBorder="1" applyAlignment="1">
      <alignment horizontal="center" vertical="center"/>
    </xf>
    <xf numFmtId="9" fontId="28" fillId="7" borderId="8" xfId="1" applyFont="1" applyFill="1" applyBorder="1" applyAlignment="1">
      <alignment horizontal="center" vertical="center"/>
    </xf>
    <xf numFmtId="9" fontId="28" fillId="8" borderId="9" xfId="1" applyFont="1" applyFill="1" applyBorder="1" applyAlignment="1">
      <alignment horizontal="center" vertical="center"/>
    </xf>
    <xf numFmtId="9" fontId="28" fillId="8" borderId="10" xfId="1" applyFont="1" applyFill="1" applyBorder="1" applyAlignment="1">
      <alignment horizontal="center" vertical="center"/>
    </xf>
    <xf numFmtId="9" fontId="28" fillId="7" borderId="11" xfId="1" applyFont="1" applyFill="1" applyBorder="1" applyAlignment="1">
      <alignment horizontal="center" vertical="center"/>
    </xf>
    <xf numFmtId="9" fontId="28" fillId="8" borderId="0" xfId="1" applyFont="1" applyFill="1" applyBorder="1" applyAlignment="1">
      <alignment horizontal="center" vertical="center"/>
    </xf>
    <xf numFmtId="9" fontId="28" fillId="9" borderId="12" xfId="1" applyFont="1" applyFill="1" applyBorder="1" applyAlignment="1">
      <alignment horizontal="center" vertical="center"/>
    </xf>
    <xf numFmtId="9" fontId="28" fillId="8" borderId="7" xfId="1" applyFont="1" applyFill="1" applyBorder="1" applyAlignment="1">
      <alignment horizontal="center" vertical="center"/>
    </xf>
    <xf numFmtId="9" fontId="28" fillId="9" borderId="13" xfId="1" applyFont="1" applyFill="1" applyBorder="1" applyAlignment="1">
      <alignment horizontal="center" vertical="center"/>
    </xf>
    <xf numFmtId="9" fontId="28" fillId="9" borderId="8" xfId="1" applyFont="1" applyFill="1" applyBorder="1" applyAlignment="1">
      <alignment horizontal="center" vertical="center"/>
    </xf>
    <xf numFmtId="9" fontId="28" fillId="10" borderId="12" xfId="1" applyFont="1" applyFill="1" applyBorder="1" applyAlignment="1">
      <alignment horizontal="center" vertical="center"/>
    </xf>
    <xf numFmtId="9" fontId="28" fillId="8" borderId="14" xfId="1" applyFont="1" applyFill="1" applyBorder="1" applyAlignment="1">
      <alignment horizontal="center" vertical="center"/>
    </xf>
    <xf numFmtId="9" fontId="28" fillId="10" borderId="13" xfId="1" applyFont="1" applyFill="1" applyBorder="1" applyAlignment="1">
      <alignment horizontal="center" vertical="center"/>
    </xf>
    <xf numFmtId="9" fontId="28" fillId="10" borderId="8" xfId="1" applyFont="1" applyFill="1" applyBorder="1" applyAlignment="1">
      <alignment horizontal="center" vertical="center"/>
    </xf>
    <xf numFmtId="9" fontId="28" fillId="11" borderId="15" xfId="1" applyFont="1" applyFill="1" applyBorder="1" applyAlignment="1">
      <alignment horizontal="center" vertical="center"/>
    </xf>
    <xf numFmtId="9" fontId="28" fillId="9" borderId="16" xfId="1" applyFont="1" applyFill="1" applyBorder="1" applyAlignment="1">
      <alignment horizontal="center" vertical="center"/>
    </xf>
    <xf numFmtId="9" fontId="28" fillId="10" borderId="16" xfId="1" applyFont="1" applyFill="1" applyBorder="1" applyAlignment="1">
      <alignment horizontal="center" vertical="center"/>
    </xf>
    <xf numFmtId="9" fontId="28" fillId="11" borderId="17" xfId="1" applyFont="1" applyFill="1" applyBorder="1" applyAlignment="1">
      <alignment horizontal="center" vertical="center"/>
    </xf>
    <xf numFmtId="9" fontId="28" fillId="11" borderId="18" xfId="1" applyFont="1" applyFill="1" applyBorder="1" applyAlignment="1">
      <alignment horizontal="center" vertical="center"/>
    </xf>
    <xf numFmtId="0" fontId="20" fillId="5" borderId="1" xfId="0" applyFont="1" applyFill="1" applyBorder="1" applyAlignment="1">
      <alignment horizontal="center" vertical="center" wrapText="1"/>
    </xf>
    <xf numFmtId="0" fontId="29" fillId="5" borderId="1" xfId="0" applyFont="1" applyFill="1" applyBorder="1" applyAlignment="1">
      <alignment horizontal="left" wrapText="1" indent="1"/>
    </xf>
    <xf numFmtId="0" fontId="9" fillId="0" borderId="0" xfId="0" applyFont="1"/>
    <xf numFmtId="0" fontId="26" fillId="6" borderId="21" xfId="0" applyFont="1" applyFill="1" applyBorder="1" applyAlignment="1">
      <alignment horizontal="center" vertical="center" wrapText="1"/>
    </xf>
    <xf numFmtId="1" fontId="23" fillId="3" borderId="1" xfId="0" applyNumberFormat="1" applyFont="1" applyFill="1" applyBorder="1" applyAlignment="1">
      <alignment horizontal="left" vertical="center" wrapText="1" indent="1"/>
    </xf>
    <xf numFmtId="0" fontId="23" fillId="3" borderId="1" xfId="0" applyFont="1" applyFill="1" applyBorder="1" applyAlignment="1">
      <alignment horizontal="left" vertical="center" wrapText="1" indent="1"/>
    </xf>
    <xf numFmtId="0" fontId="28" fillId="3" borderId="0" xfId="0" applyFont="1" applyFill="1" applyAlignment="1">
      <alignment horizontal="center" vertical="center" wrapText="1"/>
    </xf>
    <xf numFmtId="0" fontId="28" fillId="3" borderId="0" xfId="0" applyFont="1" applyFill="1" applyAlignment="1">
      <alignment horizontal="center" wrapText="1"/>
    </xf>
    <xf numFmtId="0" fontId="22" fillId="11" borderId="13"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31" fillId="3" borderId="0" xfId="0" applyFont="1" applyFill="1" applyAlignment="1">
      <alignment horizontal="center" vertical="center" wrapText="1"/>
    </xf>
    <xf numFmtId="0" fontId="22" fillId="10" borderId="13"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3" borderId="0" xfId="0" applyFont="1" applyFill="1" applyAlignment="1">
      <alignment horizontal="center" wrapText="1"/>
    </xf>
    <xf numFmtId="0" fontId="22" fillId="8" borderId="13"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9" borderId="13"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30" fillId="3" borderId="15" xfId="0" applyFont="1" applyFill="1" applyBorder="1" applyAlignment="1">
      <alignment horizontal="right" vertical="center" wrapText="1" indent="1"/>
    </xf>
    <xf numFmtId="0" fontId="0" fillId="0" borderId="0" xfId="0" applyAlignment="1">
      <alignment horizontal="center"/>
    </xf>
    <xf numFmtId="0" fontId="0" fillId="0" borderId="0" xfId="0" applyAlignment="1">
      <alignment horizontal="center" wrapText="1"/>
    </xf>
  </cellXfs>
  <cellStyles count="3">
    <cellStyle name="Normal" xfId="0" builtinId="0"/>
    <cellStyle name="Normal 2" xfId="2" xr:uid="{63171A8E-AEAF-4A0F-ACF6-A1C255C513DE}"/>
    <cellStyle name="Percent" xfId="1" builtinId="5"/>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2" defaultPivotStyle="PivotStyleLight16"/>
  <colors>
    <mruColors>
      <color rgb="FFF7C9A7"/>
      <color rgb="FFFFEAAF"/>
      <color rgb="FFFFF7E1"/>
      <color rgb="FFF08484"/>
      <color rgb="FFF2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EAE5-FCFC-444B-8C1D-EF046694D1D7}">
  <sheetPr codeName="Sheet5">
    <tabColor rgb="FFF08484"/>
  </sheetPr>
  <dimension ref="A1:F10"/>
  <sheetViews>
    <sheetView workbookViewId="0">
      <selection activeCell="G2" sqref="G2"/>
    </sheetView>
  </sheetViews>
  <sheetFormatPr defaultColWidth="26.453125" defaultRowHeight="14.5" x14ac:dyDescent="0.35"/>
  <cols>
    <col min="5" max="5" width="28.81640625" customWidth="1"/>
  </cols>
  <sheetData>
    <row r="1" spans="1:6" x14ac:dyDescent="0.35">
      <c r="A1" s="6" t="s">
        <v>0</v>
      </c>
      <c r="B1" s="6" t="s">
        <v>1</v>
      </c>
      <c r="C1" s="6" t="s">
        <v>2</v>
      </c>
      <c r="D1" s="6" t="s">
        <v>3</v>
      </c>
      <c r="E1" s="6" t="s">
        <v>4</v>
      </c>
      <c r="F1" s="6" t="s">
        <v>5</v>
      </c>
    </row>
    <row r="2" spans="1:6" ht="78" x14ac:dyDescent="0.35">
      <c r="A2" s="5" t="s">
        <v>6</v>
      </c>
      <c r="B2" s="5" t="s">
        <v>7</v>
      </c>
      <c r="C2" s="5" t="s">
        <v>8</v>
      </c>
      <c r="D2" s="5" t="s">
        <v>9</v>
      </c>
      <c r="E2" s="5" t="s">
        <v>10</v>
      </c>
      <c r="F2" s="5" t="s">
        <v>11</v>
      </c>
    </row>
    <row r="3" spans="1:6" ht="78" x14ac:dyDescent="0.35">
      <c r="A3" s="5" t="s">
        <v>12</v>
      </c>
      <c r="B3" s="5" t="s">
        <v>13</v>
      </c>
      <c r="C3" s="5" t="s">
        <v>14</v>
      </c>
      <c r="D3" s="5" t="s">
        <v>15</v>
      </c>
      <c r="E3" s="5" t="s">
        <v>16</v>
      </c>
      <c r="F3" s="5" t="s">
        <v>17</v>
      </c>
    </row>
    <row r="4" spans="1:6" ht="17" x14ac:dyDescent="0.35">
      <c r="A4" s="2"/>
    </row>
    <row r="8" spans="1:6" x14ac:dyDescent="0.35">
      <c r="A8" s="3" t="s">
        <v>18</v>
      </c>
      <c r="B8" s="3"/>
      <c r="C8" s="3"/>
      <c r="D8" s="3"/>
      <c r="E8" s="3"/>
      <c r="F8" s="3"/>
    </row>
    <row r="9" spans="1:6" ht="117" x14ac:dyDescent="0.35">
      <c r="A9" s="4" t="s">
        <v>6</v>
      </c>
      <c r="B9" s="4" t="s">
        <v>7</v>
      </c>
      <c r="C9" s="4" t="s">
        <v>8</v>
      </c>
      <c r="D9" s="4" t="s">
        <v>9</v>
      </c>
      <c r="E9" s="4" t="s">
        <v>19</v>
      </c>
      <c r="F9" s="4" t="s">
        <v>20</v>
      </c>
    </row>
    <row r="10" spans="1:6" ht="117" x14ac:dyDescent="0.35">
      <c r="A10" s="4" t="s">
        <v>12</v>
      </c>
      <c r="B10" s="4" t="s">
        <v>13</v>
      </c>
      <c r="C10" s="4" t="s">
        <v>14</v>
      </c>
      <c r="D10" s="4" t="s">
        <v>21</v>
      </c>
      <c r="E10" s="4" t="s">
        <v>22</v>
      </c>
      <c r="F10" s="4"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5AF7-BA99-418F-8488-323D4BFC0718}">
  <sheetPr codeName="Sheet14">
    <tabColor rgb="FFF08484"/>
  </sheetPr>
  <dimension ref="A1:BT9"/>
  <sheetViews>
    <sheetView topLeftCell="AQ1" zoomScale="70" zoomScaleNormal="70" workbookViewId="0">
      <selection activeCell="BU7" sqref="BU7"/>
    </sheetView>
  </sheetViews>
  <sheetFormatPr defaultColWidth="34.54296875" defaultRowHeight="26.25" customHeight="1" x14ac:dyDescent="0.35"/>
  <cols>
    <col min="1" max="1" width="12.81640625" customWidth="1"/>
    <col min="2" max="2" width="25" customWidth="1"/>
    <col min="3" max="4" width="2.7265625" customWidth="1"/>
    <col min="5" max="5" width="25" customWidth="1"/>
    <col min="6" max="7" width="3.1796875" customWidth="1"/>
    <col min="8" max="8" width="25" customWidth="1"/>
    <col min="9" max="10" width="2.7265625" customWidth="1"/>
    <col min="11" max="11" width="25" customWidth="1"/>
    <col min="12" max="13" width="2.7265625" customWidth="1"/>
    <col min="14" max="14" width="25" customWidth="1"/>
    <col min="15" max="16" width="3.1796875" customWidth="1"/>
    <col min="17" max="17" width="25" customWidth="1"/>
    <col min="18" max="19" width="2.453125" customWidth="1"/>
    <col min="21" max="22" width="2.54296875" customWidth="1"/>
    <col min="24" max="25" width="2.54296875" customWidth="1"/>
    <col min="27" max="28" width="2.54296875" customWidth="1"/>
    <col min="30" max="31" width="2.54296875" customWidth="1"/>
    <col min="33" max="34" width="2.453125" customWidth="1"/>
    <col min="36" max="37" width="2.81640625" customWidth="1"/>
    <col min="39" max="41" width="3.453125" customWidth="1"/>
    <col min="43" max="44" width="3.1796875" customWidth="1"/>
    <col min="46" max="47" width="3.1796875" customWidth="1"/>
    <col min="49" max="50" width="3.453125" customWidth="1"/>
    <col min="51" max="51" width="23.1796875" customWidth="1"/>
    <col min="52" max="53" width="3.1796875" customWidth="1"/>
    <col min="54" max="54" width="26.54296875" customWidth="1"/>
    <col min="55" max="56" width="3.453125" customWidth="1"/>
    <col min="57" max="57" width="25" customWidth="1"/>
    <col min="58" max="59" width="2.1796875" customWidth="1"/>
    <col min="60" max="60" width="24.54296875" customWidth="1"/>
    <col min="61" max="62" width="2.1796875" customWidth="1"/>
    <col min="63" max="63" width="25.1796875" customWidth="1"/>
    <col min="64" max="65" width="3.1796875" customWidth="1"/>
    <col min="66" max="66" width="24.54296875" customWidth="1"/>
    <col min="67" max="68" width="2.453125" customWidth="1"/>
    <col min="69" max="69" width="25.7265625" customWidth="1"/>
    <col min="70" max="71" width="2.54296875" customWidth="1"/>
  </cols>
  <sheetData>
    <row r="1" spans="1:72" s="8" customFormat="1" ht="44.25" customHeight="1" x14ac:dyDescent="0.35">
      <c r="A1" s="1" t="s">
        <v>24</v>
      </c>
      <c r="B1" s="23" t="s">
        <v>25</v>
      </c>
      <c r="C1" s="24"/>
      <c r="D1" s="25"/>
      <c r="E1" s="23" t="s">
        <v>26</v>
      </c>
      <c r="F1" s="24"/>
      <c r="G1" s="25"/>
      <c r="H1" s="23" t="s">
        <v>27</v>
      </c>
      <c r="I1" s="24"/>
      <c r="J1" s="25"/>
      <c r="K1" s="23" t="s">
        <v>28</v>
      </c>
      <c r="L1" s="24"/>
      <c r="M1" s="25"/>
      <c r="N1" s="23" t="s">
        <v>29</v>
      </c>
      <c r="O1" s="24"/>
      <c r="P1" s="25"/>
      <c r="Q1" s="23" t="s">
        <v>30</v>
      </c>
      <c r="R1" s="24"/>
      <c r="S1" s="25"/>
      <c r="T1" s="23" t="s">
        <v>31</v>
      </c>
      <c r="U1" s="24"/>
      <c r="V1" s="25"/>
      <c r="W1" s="23" t="s">
        <v>32</v>
      </c>
      <c r="X1" s="24"/>
      <c r="Y1" s="25"/>
      <c r="Z1" s="23" t="s">
        <v>33</v>
      </c>
      <c r="AA1" s="24"/>
      <c r="AB1" s="25"/>
      <c r="AC1" s="23" t="s">
        <v>34</v>
      </c>
      <c r="AD1" s="24"/>
      <c r="AE1" s="25"/>
      <c r="AF1" s="23" t="s">
        <v>35</v>
      </c>
      <c r="AG1" s="24"/>
      <c r="AH1" s="25"/>
      <c r="AI1" s="23" t="s">
        <v>36</v>
      </c>
      <c r="AJ1" s="24"/>
      <c r="AK1" s="25"/>
      <c r="AL1" s="11" t="s">
        <v>37</v>
      </c>
      <c r="AM1" s="11"/>
      <c r="AN1" s="11"/>
      <c r="AO1" s="11"/>
      <c r="AP1" s="10" t="s">
        <v>38</v>
      </c>
      <c r="AQ1" s="10"/>
      <c r="AR1" s="10"/>
      <c r="AS1" s="10" t="s">
        <v>39</v>
      </c>
      <c r="AT1" s="10"/>
      <c r="AU1" s="10"/>
      <c r="AV1" s="10" t="s">
        <v>40</v>
      </c>
      <c r="AW1" s="10"/>
      <c r="AX1" s="10"/>
      <c r="AY1" s="10" t="s">
        <v>41</v>
      </c>
      <c r="AZ1" s="10"/>
      <c r="BA1" s="10"/>
      <c r="BB1" s="11" t="s">
        <v>42</v>
      </c>
      <c r="BC1" s="11"/>
      <c r="BD1" s="11"/>
      <c r="BE1" s="10" t="s">
        <v>43</v>
      </c>
      <c r="BF1" s="10"/>
      <c r="BG1" s="10"/>
      <c r="BH1" s="10" t="s">
        <v>44</v>
      </c>
      <c r="BI1" s="10"/>
      <c r="BJ1" s="10"/>
      <c r="BK1" s="10" t="s">
        <v>45</v>
      </c>
      <c r="BL1" s="10"/>
      <c r="BM1" s="10"/>
      <c r="BN1" s="10" t="s">
        <v>46</v>
      </c>
      <c r="BO1" s="10"/>
      <c r="BP1" s="10"/>
      <c r="BQ1" s="10" t="s">
        <v>47</v>
      </c>
      <c r="BR1" s="10"/>
      <c r="BS1" s="10"/>
    </row>
    <row r="2" spans="1:72" s="7" customFormat="1" ht="26.25" customHeight="1" x14ac:dyDescent="0.35">
      <c r="A2" s="1" t="s">
        <v>48</v>
      </c>
      <c r="B2" s="12">
        <v>1</v>
      </c>
      <c r="C2" s="12">
        <v>2</v>
      </c>
      <c r="D2" s="12">
        <v>3</v>
      </c>
      <c r="E2" s="12">
        <v>1</v>
      </c>
      <c r="F2" s="12">
        <v>2</v>
      </c>
      <c r="G2" s="12">
        <v>3</v>
      </c>
      <c r="H2" s="12">
        <v>1</v>
      </c>
      <c r="I2" s="12">
        <v>2</v>
      </c>
      <c r="J2" s="12">
        <v>3</v>
      </c>
      <c r="K2" s="12">
        <v>1</v>
      </c>
      <c r="L2" s="12">
        <v>2</v>
      </c>
      <c r="M2" s="12">
        <v>3</v>
      </c>
      <c r="N2" s="12">
        <v>1</v>
      </c>
      <c r="O2" s="12">
        <v>2</v>
      </c>
      <c r="P2" s="12">
        <v>3</v>
      </c>
      <c r="Q2" s="12">
        <v>1</v>
      </c>
      <c r="R2" s="12">
        <v>2</v>
      </c>
      <c r="S2" s="12">
        <v>3</v>
      </c>
      <c r="T2" s="12">
        <v>1</v>
      </c>
      <c r="U2" s="12">
        <v>2</v>
      </c>
      <c r="V2" s="12">
        <v>3</v>
      </c>
      <c r="W2" s="12">
        <v>1</v>
      </c>
      <c r="X2" s="12">
        <v>2</v>
      </c>
      <c r="Y2" s="12">
        <v>3</v>
      </c>
      <c r="Z2" s="12">
        <v>1</v>
      </c>
      <c r="AA2" s="12">
        <v>2</v>
      </c>
      <c r="AB2" s="12">
        <v>3</v>
      </c>
      <c r="AC2" s="12">
        <v>1</v>
      </c>
      <c r="AD2" s="12">
        <v>2</v>
      </c>
      <c r="AE2" s="12">
        <v>3</v>
      </c>
      <c r="AF2" s="12">
        <v>1</v>
      </c>
      <c r="AG2" s="12">
        <v>2</v>
      </c>
      <c r="AH2" s="12">
        <v>3</v>
      </c>
      <c r="AI2" s="12">
        <v>1</v>
      </c>
      <c r="AJ2" s="12">
        <v>2</v>
      </c>
      <c r="AK2" s="12">
        <v>3</v>
      </c>
      <c r="AL2" s="9">
        <v>3</v>
      </c>
      <c r="AM2" s="9">
        <v>2</v>
      </c>
      <c r="AN2" s="9">
        <v>1</v>
      </c>
      <c r="AO2" s="9">
        <v>0</v>
      </c>
      <c r="AP2" s="13">
        <v>3</v>
      </c>
      <c r="AQ2" s="13">
        <v>2</v>
      </c>
      <c r="AR2" s="13">
        <v>1</v>
      </c>
      <c r="AS2" s="13">
        <v>3</v>
      </c>
      <c r="AT2" s="13">
        <v>2</v>
      </c>
      <c r="AU2" s="13">
        <v>1</v>
      </c>
      <c r="AV2" s="13">
        <v>3</v>
      </c>
      <c r="AW2" s="13">
        <v>2</v>
      </c>
      <c r="AX2" s="13">
        <v>1</v>
      </c>
      <c r="AY2" s="13">
        <v>3</v>
      </c>
      <c r="AZ2" s="13">
        <v>2</v>
      </c>
      <c r="BA2" s="13">
        <v>1</v>
      </c>
      <c r="BB2" s="13">
        <v>3</v>
      </c>
      <c r="BC2" s="13">
        <v>2</v>
      </c>
      <c r="BD2" s="13">
        <v>1</v>
      </c>
      <c r="BE2" s="13">
        <v>3</v>
      </c>
      <c r="BF2" s="13">
        <v>2</v>
      </c>
      <c r="BG2" s="13">
        <v>1</v>
      </c>
      <c r="BH2" s="13">
        <v>3</v>
      </c>
      <c r="BI2" s="13">
        <v>2</v>
      </c>
      <c r="BJ2" s="13">
        <v>1</v>
      </c>
      <c r="BK2" s="13">
        <v>3</v>
      </c>
      <c r="BL2" s="13">
        <v>2</v>
      </c>
      <c r="BM2" s="13">
        <v>1</v>
      </c>
      <c r="BN2" s="13">
        <v>3</v>
      </c>
      <c r="BO2" s="13">
        <v>2</v>
      </c>
      <c r="BP2" s="13">
        <v>1</v>
      </c>
      <c r="BQ2" s="13">
        <v>3</v>
      </c>
      <c r="BR2" s="13">
        <v>2</v>
      </c>
      <c r="BS2" s="14">
        <v>1</v>
      </c>
    </row>
    <row r="3" spans="1:72" s="22" customFormat="1" ht="42.75" customHeight="1" x14ac:dyDescent="0.35">
      <c r="A3" s="20" t="s">
        <v>49</v>
      </c>
      <c r="B3" s="21" t="s">
        <v>50</v>
      </c>
      <c r="C3" s="21" t="s">
        <v>51</v>
      </c>
      <c r="D3" s="21" t="s">
        <v>52</v>
      </c>
      <c r="E3" s="21" t="s">
        <v>53</v>
      </c>
      <c r="F3" s="21" t="s">
        <v>54</v>
      </c>
      <c r="G3" s="26" t="s">
        <v>55</v>
      </c>
      <c r="H3" s="21" t="s">
        <v>56</v>
      </c>
      <c r="I3" s="21" t="s">
        <v>57</v>
      </c>
      <c r="J3" s="21" t="s">
        <v>58</v>
      </c>
      <c r="K3" s="21" t="s">
        <v>59</v>
      </c>
      <c r="L3" s="21" t="s">
        <v>60</v>
      </c>
      <c r="M3" s="21" t="s">
        <v>61</v>
      </c>
      <c r="N3" s="21" t="s">
        <v>62</v>
      </c>
      <c r="O3" s="21" t="s">
        <v>63</v>
      </c>
      <c r="P3" s="21" t="s">
        <v>64</v>
      </c>
      <c r="Q3" s="21" t="s">
        <v>65</v>
      </c>
      <c r="R3" s="21" t="s">
        <v>66</v>
      </c>
      <c r="S3" s="21" t="s">
        <v>67</v>
      </c>
      <c r="T3" s="21" t="s">
        <v>68</v>
      </c>
      <c r="U3" s="21" t="s">
        <v>69</v>
      </c>
      <c r="V3" s="21" t="s">
        <v>70</v>
      </c>
      <c r="W3" s="21" t="s">
        <v>71</v>
      </c>
      <c r="X3" s="21" t="s">
        <v>72</v>
      </c>
      <c r="Y3" s="21" t="s">
        <v>73</v>
      </c>
      <c r="Z3" s="21" t="s">
        <v>74</v>
      </c>
      <c r="AA3" s="21" t="s">
        <v>75</v>
      </c>
      <c r="AB3" s="21" t="s">
        <v>76</v>
      </c>
      <c r="AC3" s="21" t="s">
        <v>77</v>
      </c>
      <c r="AD3" s="21" t="s">
        <v>78</v>
      </c>
      <c r="AE3" s="21" t="s">
        <v>79</v>
      </c>
      <c r="AF3" s="21" t="s">
        <v>80</v>
      </c>
      <c r="AG3" s="21" t="s">
        <v>81</v>
      </c>
      <c r="AH3" s="21" t="s">
        <v>82</v>
      </c>
      <c r="AI3" s="21" t="s">
        <v>83</v>
      </c>
      <c r="AJ3" s="21" t="s">
        <v>84</v>
      </c>
      <c r="AK3" s="26" t="s">
        <v>85</v>
      </c>
      <c r="AL3" s="19" t="s">
        <v>86</v>
      </c>
      <c r="AM3" s="19" t="s">
        <v>87</v>
      </c>
      <c r="AN3" s="19" t="s">
        <v>88</v>
      </c>
      <c r="AO3" s="19" t="s">
        <v>89</v>
      </c>
      <c r="AP3" s="18" t="s">
        <v>90</v>
      </c>
      <c r="AQ3" s="19" t="s">
        <v>91</v>
      </c>
      <c r="AR3" s="19" t="s">
        <v>92</v>
      </c>
      <c r="AS3" s="15" t="s">
        <v>93</v>
      </c>
      <c r="AT3" s="15" t="s">
        <v>94</v>
      </c>
      <c r="AU3" s="15" t="s">
        <v>95</v>
      </c>
      <c r="AV3" s="29" t="s">
        <v>96</v>
      </c>
      <c r="AW3" s="29" t="s">
        <v>97</v>
      </c>
      <c r="AX3" s="29" t="s">
        <v>98</v>
      </c>
      <c r="AY3" s="15" t="s">
        <v>99</v>
      </c>
      <c r="AZ3" s="15" t="s">
        <v>100</v>
      </c>
      <c r="BA3" s="15" t="s">
        <v>101</v>
      </c>
      <c r="BB3" s="15" t="s">
        <v>102</v>
      </c>
      <c r="BC3" s="15" t="s">
        <v>103</v>
      </c>
      <c r="BD3" s="15" t="s">
        <v>104</v>
      </c>
      <c r="BE3" s="15" t="s">
        <v>105</v>
      </c>
      <c r="BF3" s="15" t="s">
        <v>106</v>
      </c>
      <c r="BG3" s="15" t="s">
        <v>107</v>
      </c>
      <c r="BH3" s="15" t="s">
        <v>108</v>
      </c>
      <c r="BI3" s="15" t="s">
        <v>109</v>
      </c>
      <c r="BJ3" s="15" t="s">
        <v>110</v>
      </c>
      <c r="BK3" s="15" t="s">
        <v>111</v>
      </c>
      <c r="BL3" s="15" t="s">
        <v>112</v>
      </c>
      <c r="BM3" s="15" t="s">
        <v>113</v>
      </c>
      <c r="BN3" s="15" t="s">
        <v>114</v>
      </c>
      <c r="BO3" s="15" t="s">
        <v>115</v>
      </c>
      <c r="BP3" s="15" t="s">
        <v>116</v>
      </c>
      <c r="BQ3" s="15" t="s">
        <v>117</v>
      </c>
      <c r="BR3" s="15" t="s">
        <v>118</v>
      </c>
      <c r="BS3" s="15" t="s">
        <v>119</v>
      </c>
    </row>
    <row r="4" spans="1:72" s="16" customFormat="1" ht="26.25" customHeight="1" x14ac:dyDescent="0.35">
      <c r="A4" s="16">
        <v>0</v>
      </c>
      <c r="AL4" s="16" t="str">
        <f>AO2&amp;" - "&amp;AO3</f>
        <v>0 - Listed as Least Concern in the IUCN Red List or a national red list AND is demonstrably an invasive, noxious or nuisance species</v>
      </c>
    </row>
    <row r="5" spans="1:72" s="16" customFormat="1" ht="85.9" customHeight="1" x14ac:dyDescent="0.35">
      <c r="A5" s="16">
        <v>1</v>
      </c>
      <c r="B5" s="16" t="str">
        <f>B2&amp;" - "&amp;B3</f>
        <v>1 - Easy to identify, with no other species with which it can potentially be confused</v>
      </c>
      <c r="E5" s="16" t="str">
        <f>E2&amp;" - "&amp;E3</f>
        <v>1 - Likely widespread in large areas of the collection site that are also easily accessed, and suitable for harvest from a regulatory and land ownership perspective</v>
      </c>
      <c r="H5" s="16" t="str">
        <f>H2&amp;" - "&amp;H3</f>
        <v>1 - Requires minimal investment to grow and maintain growth</v>
      </c>
      <c r="K5" s="16" t="str">
        <f>K2&amp;" - "&amp;K3</f>
        <v>1 - Requires no specialist equipment for harvesting</v>
      </c>
      <c r="N5" s="16" t="str">
        <f t="shared" ref="N5:AK5" si="0">N2&amp;" - "&amp;N3</f>
        <v xml:space="preserve">1 - Multiple cropping seasons or extended harvest season </v>
      </c>
      <c r="O5" s="16" t="str">
        <f t="shared" si="0"/>
        <v xml:space="preserve">2 - Single (but predictable) cropping season </v>
      </c>
      <c r="P5" s="16" t="str">
        <f t="shared" si="0"/>
        <v xml:space="preserve">3 - Limited and/or unpredictable harvest season </v>
      </c>
      <c r="Q5" s="16" t="str">
        <f t="shared" si="0"/>
        <v>1 - Product is not highly perishable and can be readily stored and distributed</v>
      </c>
      <c r="R5" s="16" t="str">
        <f t="shared" si="0"/>
        <v>2 - Product is perishable but can be transformed through processing and/or value chain networks allow for rapid distribution</v>
      </c>
      <c r="S5" s="16" t="str">
        <f t="shared" si="0"/>
        <v>3 - Product is highly perishable and cannot be readily processed; distribution channels are unreliable</v>
      </c>
      <c r="T5" s="16" t="str">
        <f t="shared" si="0"/>
        <v xml:space="preserve">1 - Market price gives a high margin in comparison to cost of ingredients and non-cash costs (e.g. processing, marketing, etc.) </v>
      </c>
      <c r="U5" s="16" t="str">
        <f t="shared" si="0"/>
        <v>2 - Market price gives a medium margin in comparison to cost of ingredients and non-cash costs (e.g. processing, marketing, etc.)</v>
      </c>
      <c r="V5" s="16" t="str">
        <f t="shared" si="0"/>
        <v>3 - Market price gives a low margin in comparison to cost of ingredients and non-cash costs (e.g. processing, marketing, etc.)</v>
      </c>
      <c r="W5" s="16" t="str">
        <f t="shared" si="0"/>
        <v>1 -  Many options for product diversification and increased sales price from value-addition and and processing</v>
      </c>
      <c r="X5" s="16" t="str">
        <f t="shared" si="0"/>
        <v>2 - Several options for product diversification and increased sales price from value-addition and and processing</v>
      </c>
      <c r="Y5" s="16" t="str">
        <f t="shared" si="0"/>
        <v>3 - Few or no options for product diversification and increased sales price from value-addition and and processing</v>
      </c>
      <c r="Z5" s="16" t="str">
        <f t="shared" si="0"/>
        <v>1 - Existing links with buyers locally, nationally or internationally; established networks and partnerships for processing, trade and distribution</v>
      </c>
      <c r="AA5" s="16" t="str">
        <f t="shared" si="0"/>
        <v>2 - Some links with buyers locally, nationally or internationally; networks for processing, trade and distribution exist but may not yet be accessed</v>
      </c>
      <c r="AB5" s="16" t="str">
        <f t="shared" si="0"/>
        <v>3 - No existing links with buyers locally, nationally or internationally; no capacity for processing, trade and distribution that can be readily accessed</v>
      </c>
      <c r="AC5" s="16" t="str">
        <f t="shared" si="0"/>
        <v>1 - Few competitors or high level of demand that means sales at a good price are likely regardless of competition</v>
      </c>
      <c r="AD5" s="16" t="str">
        <f t="shared" si="0"/>
        <v>2 - Some competition but a reasonable sales price is still likely</v>
      </c>
      <c r="AE5" s="16" t="str">
        <f t="shared" si="0"/>
        <v>3 - High level of competition; supply exceeds the likely demand that means sales prices will be suppressed</v>
      </c>
      <c r="AF5" s="16" t="str">
        <f t="shared" si="0"/>
        <v>1 - High level of demand for the products, which is stable or growing; no obvious alternative products entering the market</v>
      </c>
      <c r="AG5" s="16" t="str">
        <f t="shared" si="0"/>
        <v>2 - Medium demand for the products; some possibilty that demand may decline or alternative products may enter the market</v>
      </c>
      <c r="AH5" s="16" t="str">
        <f t="shared" si="0"/>
        <v>3 - Low or unknown demand for the products; potential for disruption to demand from alternative products</v>
      </c>
      <c r="AI5" s="16" t="str">
        <f t="shared" si="0"/>
        <v>1 - No current regulations governing wild harvest and trade OR regulations exist but the cost of permits is low and there are no quotas restricting harvest/trade</v>
      </c>
      <c r="AJ5" s="16" t="str">
        <f t="shared" si="0"/>
        <v>2 - There are regulations governing wild harvest and trade but the cost of permits is not very high, and any quotas are generous</v>
      </c>
      <c r="AK5" s="16" t="str">
        <f t="shared" si="0"/>
        <v>3 - There are regulations governing wild harvest and trade and the cost of permits is high, and/or any quotas are restrictive</v>
      </c>
      <c r="AL5" s="16" t="str">
        <f>AN2&amp;" - "&amp;AN3</f>
        <v>1 - Listed as Least Concern in the IUCN Red List or a national/regional conservation status list pertinent to the collection area</v>
      </c>
      <c r="AM5" s="16" t="str">
        <f>AM2&amp;" - "&amp;AM3</f>
        <v>2 - Listed as Near Threatened, Vulnerable, Data Deficient, or Not Evaluated in the IUCN Red List or a national/regional conservation status list pertinent to the collection area</v>
      </c>
      <c r="AN5" s="16" t="str">
        <f>AN2&amp;" - "&amp;AN3</f>
        <v>1 - Listed as Least Concern in the IUCN Red List or a national/regional conservation status list pertinent to the collection area</v>
      </c>
      <c r="AO5" s="16" t="str">
        <f>AO2&amp;" - "&amp;AO3</f>
        <v>0 - Listed as Least Concern in the IUCN Red List or a national red list AND is demonstrably an invasive, noxious or nuisance species</v>
      </c>
      <c r="AP5" s="16" t="str">
        <f>AR2&amp;" - "&amp;AR3</f>
        <v>1 - Other than possible threats posed by harvesting, there are no other man-made or demonstrable natural threats to the species population in the collection area</v>
      </c>
      <c r="AQ5" s="16" t="str">
        <f>AQ2&amp;" - "&amp;AQ3</f>
        <v>2 - In addition to possible threats posed by harvesting, there is a demonstrable threat to the species population in the collection area posed by natural events</v>
      </c>
      <c r="AR5" s="16" t="str">
        <f>AR2&amp;" - "&amp;AR3</f>
        <v>1 - Other than possible threats posed by harvesting, there are no other man-made or demonstrable natural threats to the species population in the collection area</v>
      </c>
      <c r="AS5" s="16" t="str">
        <f>AU2&amp;" - "&amp;AU3</f>
        <v>1 - Trade is low worldwide compared with what can be sustainably supplied and not increasing; No shortage of supply worldwide</v>
      </c>
      <c r="AT5" s="16" t="str">
        <f>AT2&amp;" - "&amp;AT3</f>
        <v>2 - Trade worldwide is commensurate with what can be sustainably supplied and not increasing; No shortage of supply worldwide</v>
      </c>
      <c r="AU5" s="16" t="str">
        <f>AU2&amp;" - "&amp;AU3</f>
        <v>1 - Trade is low worldwide compared with what can be sustainably supplied and not increasing; No shortage of supply worldwide</v>
      </c>
      <c r="AV5" s="16" t="str">
        <f>AX2&amp;" - "&amp;AX3</f>
        <v>1 - Fallen leaves, flowers, fruits</v>
      </c>
      <c r="AW5" s="16" t="str">
        <f>AW2&amp;" - "&amp;AW3</f>
        <v>2 - Exudate, sap, resin</v>
      </c>
      <c r="AX5" s="16" t="str">
        <f>AX2&amp;" - "&amp;AX3</f>
        <v>1 - Fallen leaves, flowers, fruits</v>
      </c>
      <c r="AY5" s="16" t="str">
        <f>BA2&amp;" - "&amp;BA3</f>
        <v>1 - Intercontinental or global distribution</v>
      </c>
      <c r="AZ5" s="16" t="str">
        <f>AZ2&amp;" - "&amp;AZ3</f>
        <v>2 - Wide-ranged endemic (total population occurs in an area &gt;1000 km2, or country-wide or continental-wide endemic)</v>
      </c>
      <c r="BA5" s="16" t="str">
        <f>BA2&amp;" - "&amp;BA3</f>
        <v>1 - Intercontinental or global distribution</v>
      </c>
      <c r="BB5" s="16" t="str">
        <f>BD2&amp;" - "&amp;BD3</f>
        <v xml:space="preserve">1 - Common, occurs in many small to large populations </v>
      </c>
      <c r="BC5" s="16" t="str">
        <f>BC2&amp;" - "&amp;BC3</f>
        <v>2 - Occurs in a fair number of small to large populations</v>
      </c>
      <c r="BD5" s="16" t="str">
        <f>BD2&amp;" - "&amp;BD3</f>
        <v xml:space="preserve">1 - Common, occurs in many small to large populations </v>
      </c>
      <c r="BE5" s="16" t="str">
        <f>BG2&amp;" - "&amp;BG3</f>
        <v xml:space="preserve">1 - Abundant, forms dense stands </v>
      </c>
      <c r="BF5" s="16" t="str">
        <f>BF2&amp;" - "&amp;BF3</f>
        <v>2 - Fairly common</v>
      </c>
      <c r="BG5" s="16" t="str">
        <f>BG2&amp;" - "&amp;BG3</f>
        <v xml:space="preserve">1 - Abundant, forms dense stands </v>
      </c>
      <c r="BH5" s="16" t="str">
        <f>BJ2&amp;" - "&amp;BJ3</f>
        <v>1 - Increasing</v>
      </c>
      <c r="BI5" s="16" t="str">
        <f>BI2&amp;" - "&amp;BI3</f>
        <v>2 - Stable</v>
      </c>
      <c r="BJ5" s="16" t="str">
        <f>BJ2&amp;" - "&amp;BJ3</f>
        <v>1 - Increasing</v>
      </c>
      <c r="BK5" s="16" t="str">
        <f>BM2&amp;" - "&amp;BM3</f>
        <v xml:space="preserve">1 - Generalist species - exists across a wide range of habitat types </v>
      </c>
      <c r="BL5" s="16" t="str">
        <f>BL2&amp;" - "&amp;BL3</f>
        <v>2 - Found in a few types of habitat</v>
      </c>
      <c r="BM5" s="16" t="str">
        <f>BM2&amp;" - "&amp;BM3</f>
        <v xml:space="preserve">1 - Generalist species - exists across a wide range of habitat types </v>
      </c>
      <c r="BN5" s="16" t="str">
        <f>BP2&amp;" - "&amp;BP3</f>
        <v xml:space="preserve">1 - Fast growing, resprouts readily and reasonably quickly </v>
      </c>
      <c r="BO5" s="16" t="str">
        <f>BO2&amp;" - "&amp;BO3</f>
        <v xml:space="preserve">2 - Grows at a moderate rate, resprouts but not readily or quickly </v>
      </c>
      <c r="BP5" s="16" t="str">
        <f>BP2&amp;" - "&amp;BP3</f>
        <v xml:space="preserve">1 - Fast growing, resprouts readily and reasonably quickly </v>
      </c>
      <c r="BQ5" s="16" t="str">
        <f>BS2&amp;" - "&amp;BS3</f>
        <v>1 - Asexual, wind pollinated, abundant viable seeds produced, abiotic seed dispersal</v>
      </c>
      <c r="BR5" s="16" t="str">
        <f>BR2&amp;" - "&amp;BR3</f>
        <v xml:space="preserve">2 - Sexual, wide range of pollinators and seed dispersers </v>
      </c>
      <c r="BS5" s="16" t="str">
        <f>BS2&amp;" - "&amp;BS3</f>
        <v>1 - Asexual, wind pollinated, abundant viable seeds produced, abiotic seed dispersal</v>
      </c>
      <c r="BT5" s="16" t="s">
        <v>120</v>
      </c>
    </row>
    <row r="6" spans="1:72" s="16" customFormat="1" ht="80.25" customHeight="1" x14ac:dyDescent="0.35">
      <c r="A6" s="16">
        <v>2</v>
      </c>
      <c r="B6" s="16" t="str">
        <f>C2&amp;" - "&amp;C3</f>
        <v>2 - Potential for misidentification and confusion with other species</v>
      </c>
      <c r="E6" s="16" t="str">
        <f>F2&amp;" - "&amp;F3</f>
        <v>2 - Likely present in some areas of the collection site that are also easily accessed, and suitable for harvest from a regulatory and land ownership perspective</v>
      </c>
      <c r="H6" s="16" t="str">
        <f>I2&amp;" - "&amp;I3</f>
        <v>2 - Requires some investment to grow and maintain growth</v>
      </c>
      <c r="K6" s="16" t="str">
        <f>L2&amp;" - "&amp;L3</f>
        <v>2 - Requires fairly low cost specialist equipment for harvesting</v>
      </c>
      <c r="N6" s="16" t="str">
        <f>O2&amp;" - "&amp;O3</f>
        <v xml:space="preserve">2 - Single (but predictable) cropping season </v>
      </c>
      <c r="Q6" s="16" t="str">
        <f>R2&amp;" - "&amp;R3</f>
        <v>2 - Product is perishable but can be transformed through processing and/or value chain networks allow for rapid distribution</v>
      </c>
      <c r="T6" s="16" t="str">
        <f>U2&amp;" - "&amp;U3</f>
        <v>2 - Market price gives a medium margin in comparison to cost of ingredients and non-cash costs (e.g. processing, marketing, etc.)</v>
      </c>
      <c r="W6" s="16" t="str">
        <f>X2&amp;" - "&amp;X3</f>
        <v>2 - Several options for product diversification and increased sales price from value-addition and and processing</v>
      </c>
      <c r="Z6" s="16" t="str">
        <f>AA2&amp;" - "&amp;AA3</f>
        <v>2 - Some links with buyers locally, nationally or internationally; networks for processing, trade and distribution exist but may not yet be accessed</v>
      </c>
      <c r="AC6" s="16" t="str">
        <f>AD2&amp;" - "&amp;AD3</f>
        <v>2 - Some competition but a reasonable sales price is still likely</v>
      </c>
      <c r="AF6" s="16" t="str">
        <f>AG2&amp;" - "&amp;AG3</f>
        <v>2 - Medium demand for the products; some possibilty that demand may decline or alternative products may enter the market</v>
      </c>
      <c r="AI6" s="16" t="str">
        <f>AJ2&amp;" - "&amp;AJ3</f>
        <v>2 - There are regulations governing wild harvest and trade but the cost of permits is not very high, and any quotas are generous</v>
      </c>
      <c r="AL6" s="16" t="str">
        <f>AM2&amp;" - "&amp;AM3</f>
        <v>2 - Listed as Near Threatened, Vulnerable, Data Deficient, or Not Evaluated in the IUCN Red List or a national/regional conservation status list pertinent to the collection area</v>
      </c>
      <c r="AP6" s="16" t="str">
        <f>AQ2&amp;" - "&amp;AQ3</f>
        <v>2 - In addition to possible threats posed by harvesting, there is a demonstrable threat to the species population in the collection area posed by natural events</v>
      </c>
      <c r="AS6" s="16" t="str">
        <f>AT2&amp;" - "&amp;AT3</f>
        <v>2 - Trade worldwide is commensurate with what can be sustainably supplied and not increasing; No shortage of supply worldwide</v>
      </c>
      <c r="AV6" s="16" t="str">
        <f>AW2&amp;" - "&amp;AW3</f>
        <v>2 - Exudate, sap, resin</v>
      </c>
      <c r="AY6" s="17" t="str">
        <f>AZ2&amp;" - "&amp;TRIM(AZ3)</f>
        <v>2 - Wide-ranged endemic (total population occurs in an area &gt;1000 km2, or country-wide or continental-wide endemic)</v>
      </c>
      <c r="BB6" s="17" t="str">
        <f>BC2&amp;" - "&amp;TRIM(BC3)</f>
        <v>2 - Occurs in a fair number of small to large populations</v>
      </c>
      <c r="BE6" s="17" t="str">
        <f>BF2&amp;" - "&amp;TRIM(BF3)</f>
        <v>2 - Fairly common</v>
      </c>
      <c r="BH6" s="17" t="str">
        <f>BI2&amp;" - "&amp;TRIM(BI3)</f>
        <v>2 - Stable</v>
      </c>
      <c r="BK6" s="17" t="str">
        <f>BL2&amp;" - "&amp;TRIM(BL3)</f>
        <v>2 - Found in a few types of habitat</v>
      </c>
      <c r="BN6" s="17" t="str">
        <f>BO2&amp;" - "&amp;TRIM(BO3)</f>
        <v>2 - Grows at a moderate rate, resprouts but not readily or quickly</v>
      </c>
      <c r="BQ6" s="17" t="str">
        <f>BR2&amp;" - "&amp;TRIM(BR3)</f>
        <v>2 - Sexual, wide range of pollinators and seed dispersers</v>
      </c>
      <c r="BT6" s="16" t="s">
        <v>121</v>
      </c>
    </row>
    <row r="7" spans="1:72" s="16" customFormat="1" ht="80.25" customHeight="1" x14ac:dyDescent="0.35">
      <c r="A7" s="16">
        <v>3</v>
      </c>
      <c r="B7" s="16" t="str">
        <f>D2&amp;" - "&amp;D3</f>
        <v>3 - Potential for misidentification and confusion with toxic species, or species of conservation concern</v>
      </c>
      <c r="E7" s="16" t="str">
        <f>G2&amp;" - "&amp;G3</f>
        <v>3 - Likely sparsely present OR the likely present mostly in areas of the site that are not easily accessed or not suitable for harvest from a regulatory and land ownership perspective</v>
      </c>
      <c r="H7" s="16" t="str">
        <f>J2&amp;" - "&amp;J3</f>
        <v>3 - Requires regular investment to grow and maintain growth</v>
      </c>
      <c r="K7" s="16" t="str">
        <f>M2&amp;" - "&amp;M3</f>
        <v>3 - Requires fairly high cost specialist equipment for harvesting</v>
      </c>
      <c r="N7" s="16" t="str">
        <f>P2&amp;" - "&amp;P3</f>
        <v xml:space="preserve">3 - Limited and/or unpredictable harvest season </v>
      </c>
      <c r="Q7" s="16" t="str">
        <f>S2&amp;" - "&amp;S3</f>
        <v>3 - Product is highly perishable and cannot be readily processed; distribution channels are unreliable</v>
      </c>
      <c r="T7" s="16" t="str">
        <f>V2&amp;" - "&amp;V3</f>
        <v>3 - Market price gives a low margin in comparison to cost of ingredients and non-cash costs (e.g. processing, marketing, etc.)</v>
      </c>
      <c r="W7" s="16" t="str">
        <f>Y2&amp;" - "&amp;Y3</f>
        <v>3 - Few or no options for product diversification and increased sales price from value-addition and and processing</v>
      </c>
      <c r="Z7" s="16" t="str">
        <f>AB2&amp;" - "&amp;AB3</f>
        <v>3 - No existing links with buyers locally, nationally or internationally; no capacity for processing, trade and distribution that can be readily accessed</v>
      </c>
      <c r="AC7" s="16" t="str">
        <f>AE2&amp;" - "&amp;AE3</f>
        <v>3 - High level of competition; supply exceeds the likely demand that means sales prices will be suppressed</v>
      </c>
      <c r="AF7" s="16" t="str">
        <f>AH2&amp;" - "&amp;AH3</f>
        <v>3 - Low or unknown demand for the products; potential for disruption to demand from alternative products</v>
      </c>
      <c r="AI7" s="16" t="str">
        <f>AK2&amp;" - "&amp;AK3</f>
        <v>3 - There are regulations governing wild harvest and trade and the cost of permits is high, and/or any quotas are restrictive</v>
      </c>
      <c r="AL7" s="16" t="str">
        <f>AL2&amp;" - "&amp;AL3</f>
        <v>3 - Listed as Endangered or Critically Endangered in the IUCN Red List or a national/regional conservation status list pertinent to the collection area</v>
      </c>
      <c r="AP7" s="16" t="str">
        <f>AP2&amp;" - "&amp;AP3</f>
        <v>3 - In addition to possible threats posed by harvesting, there are other man-made threats to the species population in the collection area</v>
      </c>
      <c r="AS7" s="16" t="str">
        <f>AS2&amp;" - "&amp;AS3</f>
        <v>3 - Trade is high worldwide or increasing; Shortage of supply worldwide</v>
      </c>
      <c r="AV7" s="16" t="str">
        <f>AV2&amp;" - "&amp;AV3</f>
        <v>3 - Plant destroyed through collection (e.g. bulb, root, apical meristem, bark)</v>
      </c>
      <c r="AY7" s="16" t="str">
        <f>AY2&amp;" - "&amp;AY3</f>
        <v>3 - Narrow-ranged endemic (total population restricted to an area &lt;1000 km2)</v>
      </c>
      <c r="BB7" s="16" t="str">
        <f>BB2&amp;" - "&amp;BB3</f>
        <v>3 - Restricted to only a few small populations</v>
      </c>
      <c r="BE7" s="16" t="str">
        <f>BE2&amp;" - "&amp;BE3</f>
        <v>3 - Rare</v>
      </c>
      <c r="BH7" s="16" t="str">
        <f>BH2&amp;" - "&amp;BH3</f>
        <v>3 - Declining</v>
      </c>
      <c r="BK7" s="16" t="str">
        <f>BK2&amp;" - "&amp;BK3</f>
        <v xml:space="preserve">3 - Restricted to one type of habitat </v>
      </c>
      <c r="BN7" s="16" t="str">
        <f>BN2&amp;" - "&amp;BN3</f>
        <v xml:space="preserve">3 - Slow growing, does not resprout </v>
      </c>
      <c r="BQ7" s="16" t="str">
        <f>BQ2&amp;" - "&amp;BQ3</f>
        <v>3 - Dioecious, monocarpic, specific pollinator, specific disperser, produces few viable seeds</v>
      </c>
      <c r="BT7" s="16" t="s">
        <v>122</v>
      </c>
    </row>
    <row r="8" spans="1:72" s="7" customFormat="1" ht="26.25" customHeight="1" x14ac:dyDescent="0.35"/>
    <row r="9" spans="1:72" s="27" customFormat="1" ht="77.25" customHeight="1" x14ac:dyDescent="0.35">
      <c r="A9" s="28" t="s">
        <v>123</v>
      </c>
      <c r="E9" s="27" t="s">
        <v>124</v>
      </c>
      <c r="R9" s="27" t="s">
        <v>90</v>
      </c>
      <c r="AI9" s="27" t="s">
        <v>125</v>
      </c>
      <c r="AL9" s="27" t="s">
        <v>126</v>
      </c>
      <c r="AP9" s="27" t="s">
        <v>127</v>
      </c>
      <c r="AS9" s="27"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BB2D-F49B-4AE8-8CB4-7F24AE3DA2AE}">
  <sheetPr codeName="Sheet8">
    <tabColor theme="5" tint="0.79998168889431442"/>
  </sheetPr>
  <dimension ref="A1:K40"/>
  <sheetViews>
    <sheetView tabSelected="1" zoomScaleNormal="100" workbookViewId="0">
      <pane ySplit="1" topLeftCell="A2" activePane="bottomLeft" state="frozen"/>
      <selection pane="bottomLeft" activeCell="A3" sqref="A3"/>
    </sheetView>
  </sheetViews>
  <sheetFormatPr defaultColWidth="11.1796875" defaultRowHeight="16" x14ac:dyDescent="0.4"/>
  <cols>
    <col min="1" max="1" width="7.7265625" style="39" customWidth="1"/>
    <col min="2" max="2" width="17.1796875" style="40" customWidth="1"/>
    <col min="3" max="3" width="44.7265625" style="39" customWidth="1"/>
    <col min="4" max="4" width="13.7265625" style="40" customWidth="1"/>
    <col min="5" max="5" width="13.7265625" style="39" customWidth="1"/>
    <col min="6" max="6" width="19.7265625" style="84" customWidth="1"/>
    <col min="7" max="7" width="27.453125" style="38" customWidth="1"/>
    <col min="8" max="8" width="27.453125" style="33" customWidth="1"/>
    <col min="9" max="9" width="13.7265625" style="40" customWidth="1"/>
    <col min="10" max="10" width="13.7265625" style="39" customWidth="1"/>
    <col min="11" max="11" width="19.7265625" style="84" customWidth="1"/>
    <col min="12" max="16384" width="11.1796875" style="34"/>
  </cols>
  <sheetData>
    <row r="1" spans="1:11" s="63" customFormat="1" ht="54.75" customHeight="1" thickBot="1" x14ac:dyDescent="0.4">
      <c r="A1" s="86" t="s">
        <v>129</v>
      </c>
      <c r="B1" s="86" t="s">
        <v>24</v>
      </c>
      <c r="C1" s="86" t="s">
        <v>130</v>
      </c>
      <c r="D1" s="86" t="s">
        <v>131</v>
      </c>
      <c r="E1" s="86" t="s">
        <v>132</v>
      </c>
      <c r="F1" s="86" t="s">
        <v>133</v>
      </c>
      <c r="G1" s="86" t="s">
        <v>134</v>
      </c>
      <c r="H1" s="86" t="s">
        <v>135</v>
      </c>
      <c r="I1" s="86" t="s">
        <v>136</v>
      </c>
      <c r="J1" s="86" t="s">
        <v>137</v>
      </c>
      <c r="K1" s="86" t="s">
        <v>138</v>
      </c>
    </row>
    <row r="2" spans="1:11" ht="60" customHeight="1" x14ac:dyDescent="0.35">
      <c r="A2" s="87" t="s">
        <v>139</v>
      </c>
      <c r="B2" s="35"/>
      <c r="C2" s="36"/>
      <c r="D2" s="37"/>
      <c r="E2" s="37"/>
      <c r="F2" s="83">
        <f>D2*E2</f>
        <v>0</v>
      </c>
      <c r="I2" s="37"/>
      <c r="J2" s="37"/>
      <c r="K2" s="83">
        <f>I2*J2</f>
        <v>0</v>
      </c>
    </row>
    <row r="3" spans="1:11" ht="60" customHeight="1" x14ac:dyDescent="0.35">
      <c r="A3" s="88" t="s">
        <v>140</v>
      </c>
      <c r="B3" s="35"/>
      <c r="C3" s="36"/>
      <c r="D3" s="37"/>
      <c r="E3" s="37"/>
      <c r="F3" s="83">
        <f t="shared" ref="F3:F40" si="0">D3*E3</f>
        <v>0</v>
      </c>
      <c r="I3" s="37"/>
      <c r="J3" s="37"/>
      <c r="K3" s="83">
        <f t="shared" ref="K3:K40" si="1">I3*J3</f>
        <v>0</v>
      </c>
    </row>
    <row r="4" spans="1:11" ht="60" customHeight="1" x14ac:dyDescent="0.35">
      <c r="A4" s="88" t="s">
        <v>141</v>
      </c>
      <c r="B4" s="35"/>
      <c r="C4" s="36"/>
      <c r="D4" s="37"/>
      <c r="E4" s="37"/>
      <c r="F4" s="83">
        <f t="shared" si="0"/>
        <v>0</v>
      </c>
      <c r="I4" s="37"/>
      <c r="J4" s="37"/>
      <c r="K4" s="83">
        <f t="shared" si="1"/>
        <v>0</v>
      </c>
    </row>
    <row r="5" spans="1:11" ht="60" customHeight="1" x14ac:dyDescent="0.35">
      <c r="A5" s="88" t="s">
        <v>142</v>
      </c>
      <c r="B5" s="35"/>
      <c r="C5" s="36"/>
      <c r="D5" s="37"/>
      <c r="E5" s="37"/>
      <c r="F5" s="83">
        <f t="shared" si="0"/>
        <v>0</v>
      </c>
      <c r="I5" s="37"/>
      <c r="J5" s="37"/>
      <c r="K5" s="83">
        <f t="shared" si="1"/>
        <v>0</v>
      </c>
    </row>
    <row r="6" spans="1:11" ht="60" customHeight="1" x14ac:dyDescent="0.35">
      <c r="A6" s="88" t="s">
        <v>143</v>
      </c>
      <c r="B6" s="35"/>
      <c r="C6" s="36"/>
      <c r="D6" s="37"/>
      <c r="E6" s="37"/>
      <c r="F6" s="83">
        <f t="shared" si="0"/>
        <v>0</v>
      </c>
      <c r="I6" s="37"/>
      <c r="J6" s="37"/>
      <c r="K6" s="83">
        <f t="shared" si="1"/>
        <v>0</v>
      </c>
    </row>
    <row r="7" spans="1:11" ht="60" customHeight="1" x14ac:dyDescent="0.35">
      <c r="A7" s="88" t="s">
        <v>144</v>
      </c>
      <c r="B7" s="35"/>
      <c r="C7" s="36"/>
      <c r="D7" s="37"/>
      <c r="E7" s="37"/>
      <c r="F7" s="83">
        <f t="shared" si="0"/>
        <v>0</v>
      </c>
      <c r="I7" s="37"/>
      <c r="J7" s="37"/>
      <c r="K7" s="83">
        <f t="shared" si="1"/>
        <v>0</v>
      </c>
    </row>
    <row r="8" spans="1:11" ht="60" customHeight="1" x14ac:dyDescent="0.35">
      <c r="A8" s="88" t="s">
        <v>145</v>
      </c>
      <c r="B8" s="35"/>
      <c r="C8" s="36"/>
      <c r="D8" s="37"/>
      <c r="E8" s="37"/>
      <c r="F8" s="83">
        <f t="shared" si="0"/>
        <v>0</v>
      </c>
      <c r="I8" s="37"/>
      <c r="J8" s="37"/>
      <c r="K8" s="83">
        <f t="shared" si="1"/>
        <v>0</v>
      </c>
    </row>
    <row r="9" spans="1:11" ht="60" customHeight="1" x14ac:dyDescent="0.35">
      <c r="A9" s="88" t="s">
        <v>146</v>
      </c>
      <c r="B9" s="35"/>
      <c r="C9" s="36"/>
      <c r="D9" s="37"/>
      <c r="E9" s="37"/>
      <c r="F9" s="83">
        <f t="shared" si="0"/>
        <v>0</v>
      </c>
      <c r="I9" s="37"/>
      <c r="J9" s="37"/>
      <c r="K9" s="83">
        <f t="shared" si="1"/>
        <v>0</v>
      </c>
    </row>
    <row r="10" spans="1:11" ht="60" customHeight="1" x14ac:dyDescent="0.35">
      <c r="A10" s="88" t="s">
        <v>147</v>
      </c>
      <c r="B10" s="35"/>
      <c r="C10" s="36"/>
      <c r="D10" s="37"/>
      <c r="E10" s="37"/>
      <c r="F10" s="83">
        <f t="shared" si="0"/>
        <v>0</v>
      </c>
      <c r="I10" s="37"/>
      <c r="J10" s="37"/>
      <c r="K10" s="83">
        <f t="shared" si="1"/>
        <v>0</v>
      </c>
    </row>
    <row r="11" spans="1:11" ht="60" customHeight="1" x14ac:dyDescent="0.35">
      <c r="A11" s="88" t="s">
        <v>148</v>
      </c>
      <c r="B11" s="35"/>
      <c r="C11" s="36"/>
      <c r="D11" s="37"/>
      <c r="E11" s="37"/>
      <c r="F11" s="83">
        <f t="shared" si="0"/>
        <v>0</v>
      </c>
      <c r="I11" s="37"/>
      <c r="J11" s="37"/>
      <c r="K11" s="83">
        <f t="shared" si="1"/>
        <v>0</v>
      </c>
    </row>
    <row r="12" spans="1:11" ht="60" customHeight="1" x14ac:dyDescent="0.35">
      <c r="A12" s="88" t="s">
        <v>149</v>
      </c>
      <c r="B12" s="35"/>
      <c r="C12" s="36"/>
      <c r="D12" s="37"/>
      <c r="E12" s="37"/>
      <c r="F12" s="83">
        <f t="shared" si="0"/>
        <v>0</v>
      </c>
      <c r="I12" s="37"/>
      <c r="J12" s="37"/>
      <c r="K12" s="83">
        <f t="shared" si="1"/>
        <v>0</v>
      </c>
    </row>
    <row r="13" spans="1:11" ht="60" customHeight="1" x14ac:dyDescent="0.35">
      <c r="A13" s="88" t="s">
        <v>150</v>
      </c>
      <c r="B13" s="35"/>
      <c r="C13" s="36"/>
      <c r="D13" s="37"/>
      <c r="E13" s="37"/>
      <c r="F13" s="83">
        <f t="shared" si="0"/>
        <v>0</v>
      </c>
      <c r="I13" s="37"/>
      <c r="J13" s="37"/>
      <c r="K13" s="83">
        <f t="shared" si="1"/>
        <v>0</v>
      </c>
    </row>
    <row r="14" spans="1:11" ht="60" customHeight="1" x14ac:dyDescent="0.35">
      <c r="A14" s="88" t="s">
        <v>151</v>
      </c>
      <c r="B14" s="35"/>
      <c r="C14" s="36"/>
      <c r="D14" s="37"/>
      <c r="E14" s="37"/>
      <c r="F14" s="83">
        <f t="shared" si="0"/>
        <v>0</v>
      </c>
      <c r="I14" s="37"/>
      <c r="J14" s="37"/>
      <c r="K14" s="83">
        <f t="shared" si="1"/>
        <v>0</v>
      </c>
    </row>
    <row r="15" spans="1:11" ht="60" customHeight="1" x14ac:dyDescent="0.35">
      <c r="A15" s="88" t="s">
        <v>152</v>
      </c>
      <c r="B15" s="35"/>
      <c r="C15" s="36"/>
      <c r="D15" s="37"/>
      <c r="E15" s="37"/>
      <c r="F15" s="83">
        <f t="shared" si="0"/>
        <v>0</v>
      </c>
      <c r="I15" s="37"/>
      <c r="J15" s="37"/>
      <c r="K15" s="83">
        <f t="shared" si="1"/>
        <v>0</v>
      </c>
    </row>
    <row r="16" spans="1:11" ht="60" customHeight="1" x14ac:dyDescent="0.35">
      <c r="A16" s="88" t="s">
        <v>153</v>
      </c>
      <c r="B16" s="35"/>
      <c r="C16" s="36"/>
      <c r="D16" s="37"/>
      <c r="E16" s="37"/>
      <c r="F16" s="83">
        <f t="shared" si="0"/>
        <v>0</v>
      </c>
      <c r="I16" s="37"/>
      <c r="J16" s="37"/>
      <c r="K16" s="83">
        <f t="shared" si="1"/>
        <v>0</v>
      </c>
    </row>
    <row r="17" spans="1:11" ht="60" customHeight="1" x14ac:dyDescent="0.35">
      <c r="A17" s="88" t="s">
        <v>154</v>
      </c>
      <c r="B17" s="35"/>
      <c r="C17" s="36"/>
      <c r="D17" s="37"/>
      <c r="E17" s="37"/>
      <c r="F17" s="83">
        <f t="shared" si="0"/>
        <v>0</v>
      </c>
      <c r="I17" s="37"/>
      <c r="J17" s="37"/>
      <c r="K17" s="83">
        <f t="shared" si="1"/>
        <v>0</v>
      </c>
    </row>
    <row r="18" spans="1:11" ht="60" customHeight="1" x14ac:dyDescent="0.35">
      <c r="A18" s="88" t="s">
        <v>155</v>
      </c>
      <c r="B18" s="35"/>
      <c r="C18" s="36"/>
      <c r="D18" s="37"/>
      <c r="E18" s="37"/>
      <c r="F18" s="83">
        <f t="shared" si="0"/>
        <v>0</v>
      </c>
      <c r="I18" s="37"/>
      <c r="J18" s="37"/>
      <c r="K18" s="83">
        <f t="shared" si="1"/>
        <v>0</v>
      </c>
    </row>
    <row r="19" spans="1:11" ht="60" customHeight="1" x14ac:dyDescent="0.35">
      <c r="A19" s="88" t="s">
        <v>156</v>
      </c>
      <c r="B19" s="35"/>
      <c r="C19" s="36"/>
      <c r="D19" s="37"/>
      <c r="E19" s="37"/>
      <c r="F19" s="83">
        <f t="shared" si="0"/>
        <v>0</v>
      </c>
      <c r="I19" s="37"/>
      <c r="J19" s="37"/>
      <c r="K19" s="83">
        <f t="shared" si="1"/>
        <v>0</v>
      </c>
    </row>
    <row r="20" spans="1:11" ht="60" customHeight="1" x14ac:dyDescent="0.35">
      <c r="A20" s="88" t="s">
        <v>157</v>
      </c>
      <c r="B20" s="35"/>
      <c r="C20" s="36"/>
      <c r="D20" s="37"/>
      <c r="E20" s="37"/>
      <c r="F20" s="83">
        <f t="shared" si="0"/>
        <v>0</v>
      </c>
      <c r="I20" s="37"/>
      <c r="J20" s="37"/>
      <c r="K20" s="83">
        <f t="shared" si="1"/>
        <v>0</v>
      </c>
    </row>
    <row r="21" spans="1:11" ht="60" customHeight="1" x14ac:dyDescent="0.35">
      <c r="A21" s="88" t="s">
        <v>158</v>
      </c>
      <c r="B21" s="35"/>
      <c r="C21" s="36"/>
      <c r="D21" s="37"/>
      <c r="E21" s="37"/>
      <c r="F21" s="83">
        <f t="shared" si="0"/>
        <v>0</v>
      </c>
      <c r="I21" s="37"/>
      <c r="J21" s="37"/>
      <c r="K21" s="83">
        <f t="shared" si="1"/>
        <v>0</v>
      </c>
    </row>
    <row r="22" spans="1:11" ht="60" customHeight="1" x14ac:dyDescent="0.35">
      <c r="A22" s="88" t="s">
        <v>159</v>
      </c>
      <c r="B22" s="35"/>
      <c r="C22" s="36"/>
      <c r="D22" s="37"/>
      <c r="E22" s="37"/>
      <c r="F22" s="83">
        <f t="shared" si="0"/>
        <v>0</v>
      </c>
      <c r="I22" s="37"/>
      <c r="J22" s="37"/>
      <c r="K22" s="83">
        <f t="shared" si="1"/>
        <v>0</v>
      </c>
    </row>
    <row r="23" spans="1:11" ht="60" customHeight="1" x14ac:dyDescent="0.35">
      <c r="A23" s="88" t="s">
        <v>160</v>
      </c>
      <c r="B23" s="35"/>
      <c r="C23" s="36"/>
      <c r="D23" s="37"/>
      <c r="E23" s="37"/>
      <c r="F23" s="83">
        <f t="shared" si="0"/>
        <v>0</v>
      </c>
      <c r="I23" s="37"/>
      <c r="J23" s="37"/>
      <c r="K23" s="83">
        <f t="shared" si="1"/>
        <v>0</v>
      </c>
    </row>
    <row r="24" spans="1:11" ht="60" customHeight="1" x14ac:dyDescent="0.35">
      <c r="A24" s="88" t="s">
        <v>161</v>
      </c>
      <c r="B24" s="35"/>
      <c r="C24" s="36"/>
      <c r="D24" s="37"/>
      <c r="E24" s="37"/>
      <c r="F24" s="83">
        <f t="shared" si="0"/>
        <v>0</v>
      </c>
      <c r="I24" s="37"/>
      <c r="J24" s="37"/>
      <c r="K24" s="83">
        <f t="shared" si="1"/>
        <v>0</v>
      </c>
    </row>
    <row r="25" spans="1:11" ht="60" customHeight="1" x14ac:dyDescent="0.35">
      <c r="A25" s="88" t="s">
        <v>162</v>
      </c>
      <c r="B25" s="35"/>
      <c r="C25" s="36"/>
      <c r="D25" s="37"/>
      <c r="E25" s="37"/>
      <c r="F25" s="83">
        <f t="shared" si="0"/>
        <v>0</v>
      </c>
      <c r="I25" s="37"/>
      <c r="J25" s="37"/>
      <c r="K25" s="83">
        <f t="shared" si="1"/>
        <v>0</v>
      </c>
    </row>
    <row r="26" spans="1:11" ht="60" customHeight="1" x14ac:dyDescent="0.35">
      <c r="A26" s="88" t="s">
        <v>163</v>
      </c>
      <c r="B26" s="35"/>
      <c r="C26" s="36"/>
      <c r="D26" s="37"/>
      <c r="E26" s="37"/>
      <c r="F26" s="83">
        <f t="shared" si="0"/>
        <v>0</v>
      </c>
      <c r="I26" s="37"/>
      <c r="J26" s="37"/>
      <c r="K26" s="83">
        <f t="shared" si="1"/>
        <v>0</v>
      </c>
    </row>
    <row r="27" spans="1:11" ht="60" customHeight="1" x14ac:dyDescent="0.35">
      <c r="A27" s="88" t="s">
        <v>164</v>
      </c>
      <c r="B27" s="35"/>
      <c r="C27" s="36"/>
      <c r="D27" s="37"/>
      <c r="E27" s="37"/>
      <c r="F27" s="83">
        <f t="shared" si="0"/>
        <v>0</v>
      </c>
      <c r="I27" s="37"/>
      <c r="J27" s="37"/>
      <c r="K27" s="83">
        <f t="shared" si="1"/>
        <v>0</v>
      </c>
    </row>
    <row r="28" spans="1:11" ht="60" customHeight="1" x14ac:dyDescent="0.35">
      <c r="A28" s="88" t="s">
        <v>165</v>
      </c>
      <c r="B28" s="35"/>
      <c r="C28" s="36"/>
      <c r="D28" s="37"/>
      <c r="E28" s="37"/>
      <c r="F28" s="83">
        <f t="shared" si="0"/>
        <v>0</v>
      </c>
      <c r="I28" s="37"/>
      <c r="J28" s="37"/>
      <c r="K28" s="83">
        <f t="shared" si="1"/>
        <v>0</v>
      </c>
    </row>
    <row r="29" spans="1:11" ht="60" customHeight="1" x14ac:dyDescent="0.35">
      <c r="A29" s="88" t="s">
        <v>166</v>
      </c>
      <c r="B29" s="35"/>
      <c r="C29" s="36"/>
      <c r="D29" s="37"/>
      <c r="E29" s="37"/>
      <c r="F29" s="83">
        <f t="shared" si="0"/>
        <v>0</v>
      </c>
      <c r="I29" s="37"/>
      <c r="J29" s="37"/>
      <c r="K29" s="83">
        <f t="shared" si="1"/>
        <v>0</v>
      </c>
    </row>
    <row r="30" spans="1:11" ht="60" customHeight="1" x14ac:dyDescent="0.35">
      <c r="A30" s="88" t="s">
        <v>167</v>
      </c>
      <c r="B30" s="35"/>
      <c r="C30" s="36"/>
      <c r="D30" s="37"/>
      <c r="E30" s="37"/>
      <c r="F30" s="83">
        <f t="shared" si="0"/>
        <v>0</v>
      </c>
      <c r="I30" s="37"/>
      <c r="J30" s="37"/>
      <c r="K30" s="83">
        <f t="shared" si="1"/>
        <v>0</v>
      </c>
    </row>
    <row r="31" spans="1:11" ht="60" customHeight="1" x14ac:dyDescent="0.35">
      <c r="A31" s="88" t="s">
        <v>168</v>
      </c>
      <c r="B31" s="35"/>
      <c r="C31" s="36"/>
      <c r="D31" s="37"/>
      <c r="E31" s="37"/>
      <c r="F31" s="83">
        <f t="shared" si="0"/>
        <v>0</v>
      </c>
      <c r="I31" s="37"/>
      <c r="J31" s="37"/>
      <c r="K31" s="83">
        <f t="shared" si="1"/>
        <v>0</v>
      </c>
    </row>
    <row r="32" spans="1:11" ht="60" customHeight="1" x14ac:dyDescent="0.35">
      <c r="A32" s="88" t="s">
        <v>169</v>
      </c>
      <c r="B32" s="35"/>
      <c r="C32" s="36"/>
      <c r="D32" s="37"/>
      <c r="E32" s="37"/>
      <c r="F32" s="83">
        <f t="shared" si="0"/>
        <v>0</v>
      </c>
      <c r="I32" s="37"/>
      <c r="J32" s="37"/>
      <c r="K32" s="83">
        <f t="shared" si="1"/>
        <v>0</v>
      </c>
    </row>
    <row r="33" spans="1:11" ht="60" customHeight="1" x14ac:dyDescent="0.35">
      <c r="A33" s="88" t="s">
        <v>170</v>
      </c>
      <c r="B33" s="35"/>
      <c r="C33" s="36"/>
      <c r="D33" s="37"/>
      <c r="E33" s="37"/>
      <c r="F33" s="83">
        <f t="shared" si="0"/>
        <v>0</v>
      </c>
      <c r="I33" s="37"/>
      <c r="J33" s="37"/>
      <c r="K33" s="83">
        <f t="shared" si="1"/>
        <v>0</v>
      </c>
    </row>
    <row r="34" spans="1:11" ht="60" customHeight="1" x14ac:dyDescent="0.35">
      <c r="A34" s="88" t="s">
        <v>171</v>
      </c>
      <c r="B34" s="35"/>
      <c r="C34" s="36"/>
      <c r="D34" s="37"/>
      <c r="E34" s="37"/>
      <c r="F34" s="83">
        <f t="shared" si="0"/>
        <v>0</v>
      </c>
      <c r="I34" s="37"/>
      <c r="J34" s="37"/>
      <c r="K34" s="83">
        <f t="shared" si="1"/>
        <v>0</v>
      </c>
    </row>
    <row r="35" spans="1:11" ht="60" customHeight="1" x14ac:dyDescent="0.35">
      <c r="A35" s="88" t="s">
        <v>172</v>
      </c>
      <c r="B35" s="35"/>
      <c r="C35" s="36"/>
      <c r="D35" s="37"/>
      <c r="E35" s="37"/>
      <c r="F35" s="83">
        <f t="shared" si="0"/>
        <v>0</v>
      </c>
      <c r="I35" s="37"/>
      <c r="J35" s="37"/>
      <c r="K35" s="83">
        <f t="shared" si="1"/>
        <v>0</v>
      </c>
    </row>
    <row r="36" spans="1:11" ht="60" customHeight="1" x14ac:dyDescent="0.35">
      <c r="A36" s="88" t="s">
        <v>173</v>
      </c>
      <c r="B36" s="35"/>
      <c r="C36" s="36"/>
      <c r="D36" s="37"/>
      <c r="E36" s="37"/>
      <c r="F36" s="83">
        <f t="shared" si="0"/>
        <v>0</v>
      </c>
      <c r="I36" s="37"/>
      <c r="J36" s="37"/>
      <c r="K36" s="83">
        <f t="shared" si="1"/>
        <v>0</v>
      </c>
    </row>
    <row r="37" spans="1:11" ht="60" customHeight="1" x14ac:dyDescent="0.4">
      <c r="A37" s="88" t="s">
        <v>174</v>
      </c>
      <c r="B37" s="35"/>
      <c r="D37" s="37"/>
      <c r="E37" s="37"/>
      <c r="F37" s="83">
        <f t="shared" si="0"/>
        <v>0</v>
      </c>
      <c r="I37" s="37"/>
      <c r="J37" s="37"/>
      <c r="K37" s="83">
        <f t="shared" si="1"/>
        <v>0</v>
      </c>
    </row>
    <row r="38" spans="1:11" ht="60" customHeight="1" x14ac:dyDescent="0.35">
      <c r="A38" s="88" t="s">
        <v>175</v>
      </c>
      <c r="B38" s="35"/>
      <c r="C38" s="36"/>
      <c r="D38" s="37"/>
      <c r="E38" s="37"/>
      <c r="F38" s="83">
        <f t="shared" si="0"/>
        <v>0</v>
      </c>
      <c r="I38" s="37"/>
      <c r="J38" s="37"/>
      <c r="K38" s="83">
        <f t="shared" si="1"/>
        <v>0</v>
      </c>
    </row>
    <row r="39" spans="1:11" ht="60" customHeight="1" x14ac:dyDescent="0.35">
      <c r="A39" s="88" t="s">
        <v>176</v>
      </c>
      <c r="B39" s="35"/>
      <c r="C39" s="36"/>
      <c r="D39" s="37"/>
      <c r="E39" s="37"/>
      <c r="F39" s="83">
        <f t="shared" si="0"/>
        <v>0</v>
      </c>
      <c r="I39" s="37"/>
      <c r="J39" s="37"/>
      <c r="K39" s="83">
        <f t="shared" si="1"/>
        <v>0</v>
      </c>
    </row>
    <row r="40" spans="1:11" ht="60" customHeight="1" x14ac:dyDescent="0.35">
      <c r="A40" s="88" t="s">
        <v>177</v>
      </c>
      <c r="B40" s="35"/>
      <c r="C40" s="36"/>
      <c r="D40" s="37"/>
      <c r="E40" s="37"/>
      <c r="F40" s="83">
        <f t="shared" si="0"/>
        <v>0</v>
      </c>
      <c r="I40" s="37"/>
      <c r="J40" s="37"/>
      <c r="K40" s="83">
        <f t="shared" si="1"/>
        <v>0</v>
      </c>
    </row>
  </sheetData>
  <conditionalFormatting sqref="D2:D40">
    <cfRule type="containsText" dxfId="29" priority="31" operator="containsText" text="5">
      <formula>NOT(ISERROR(SEARCH("5",D2)))</formula>
    </cfRule>
    <cfRule type="containsText" dxfId="28" priority="32" operator="containsText" text="4">
      <formula>NOT(ISERROR(SEARCH("4",D2)))</formula>
    </cfRule>
    <cfRule type="containsText" dxfId="27" priority="33" operator="containsText" text="3">
      <formula>NOT(ISERROR(SEARCH("3",D2)))</formula>
    </cfRule>
    <cfRule type="containsText" dxfId="26" priority="34" operator="containsText" text="2">
      <formula>NOT(ISERROR(SEARCH("2",D2)))</formula>
    </cfRule>
    <cfRule type="containsText" dxfId="25" priority="35" operator="containsText" text="1">
      <formula>NOT(ISERROR(SEARCH("1",D2)))</formula>
    </cfRule>
  </conditionalFormatting>
  <conditionalFormatting sqref="E2:E40">
    <cfRule type="containsText" dxfId="24" priority="36" operator="containsText" text="5">
      <formula>NOT(ISERROR(SEARCH("5",E2)))</formula>
    </cfRule>
    <cfRule type="containsText" dxfId="23" priority="37" operator="containsText" text="4">
      <formula>NOT(ISERROR(SEARCH("4",E2)))</formula>
    </cfRule>
    <cfRule type="containsText" dxfId="22" priority="38" operator="containsText" text="3">
      <formula>NOT(ISERROR(SEARCH("3",E2)))</formula>
    </cfRule>
    <cfRule type="containsText" dxfId="21" priority="39" operator="containsText" text="2">
      <formula>NOT(ISERROR(SEARCH("2",E2)))</formula>
    </cfRule>
    <cfRule type="containsText" dxfId="20" priority="40" operator="containsText" text="1">
      <formula>NOT(ISERROR(SEARCH("1",E2)))</formula>
    </cfRule>
  </conditionalFormatting>
  <conditionalFormatting sqref="F2:F40">
    <cfRule type="cellIs" dxfId="19" priority="41" operator="between">
      <formula>17</formula>
      <formula>25</formula>
    </cfRule>
    <cfRule type="cellIs" dxfId="18" priority="42" operator="between">
      <formula>10</formula>
      <formula>16</formula>
    </cfRule>
    <cfRule type="cellIs" dxfId="17" priority="43" operator="between">
      <formula>5</formula>
      <formula>9</formula>
    </cfRule>
    <cfRule type="cellIs" dxfId="16" priority="44" operator="between">
      <formula>3</formula>
      <formula>4</formula>
    </cfRule>
    <cfRule type="cellIs" dxfId="15" priority="45" operator="between">
      <formula>1</formula>
      <formula>2</formula>
    </cfRule>
  </conditionalFormatting>
  <conditionalFormatting sqref="I2:I40">
    <cfRule type="containsText" dxfId="14" priority="16" operator="containsText" text="5">
      <formula>NOT(ISERROR(SEARCH("5",I2)))</formula>
    </cfRule>
    <cfRule type="containsText" dxfId="13" priority="17" operator="containsText" text="4">
      <formula>NOT(ISERROR(SEARCH("4",I2)))</formula>
    </cfRule>
    <cfRule type="containsText" dxfId="12" priority="18" operator="containsText" text="3">
      <formula>NOT(ISERROR(SEARCH("3",I2)))</formula>
    </cfRule>
    <cfRule type="containsText" dxfId="11" priority="19" operator="containsText" text="2">
      <formula>NOT(ISERROR(SEARCH("2",I2)))</formula>
    </cfRule>
    <cfRule type="containsText" dxfId="10" priority="20" operator="containsText" text="1">
      <formula>NOT(ISERROR(SEARCH("1",I2)))</formula>
    </cfRule>
  </conditionalFormatting>
  <conditionalFormatting sqref="J2:J40">
    <cfRule type="containsText" dxfId="9" priority="6" operator="containsText" text="5">
      <formula>NOT(ISERROR(SEARCH("5",J2)))</formula>
    </cfRule>
    <cfRule type="containsText" dxfId="8" priority="7" operator="containsText" text="4">
      <formula>NOT(ISERROR(SEARCH("4",J2)))</formula>
    </cfRule>
    <cfRule type="containsText" dxfId="7" priority="8" operator="containsText" text="3">
      <formula>NOT(ISERROR(SEARCH("3",J2)))</formula>
    </cfRule>
    <cfRule type="containsText" dxfId="6" priority="9" operator="containsText" text="2">
      <formula>NOT(ISERROR(SEARCH("2",J2)))</formula>
    </cfRule>
    <cfRule type="containsText" dxfId="5" priority="10" operator="containsText" text="1">
      <formula>NOT(ISERROR(SEARCH("1",J2)))</formula>
    </cfRule>
  </conditionalFormatting>
  <conditionalFormatting sqref="K2:K40">
    <cfRule type="cellIs" dxfId="4" priority="1" operator="between">
      <formula>17</formula>
      <formula>25</formula>
    </cfRule>
    <cfRule type="cellIs" dxfId="3" priority="2" operator="between">
      <formula>10</formula>
      <formula>16</formula>
    </cfRule>
    <cfRule type="cellIs" dxfId="2" priority="3" operator="between">
      <formula>5</formula>
      <formula>9</formula>
    </cfRule>
    <cfRule type="cellIs" dxfId="1" priority="4" operator="between">
      <formula>3</formula>
      <formula>4</formula>
    </cfRule>
    <cfRule type="cellIs" dxfId="0" priority="5" operator="between">
      <formula>1</formula>
      <formula>2</formula>
    </cfRule>
  </conditionalFormatting>
  <dataValidations xWindow="1046" yWindow="558" count="2">
    <dataValidation type="whole" allowBlank="1" showInputMessage="1" showErrorMessage="1" sqref="D2:E1048576 I2:J1048576" xr:uid="{6ED4489C-971D-4070-AC20-53EF8843A266}">
      <formula1>1</formula1>
      <formula2>5</formula2>
    </dataValidation>
    <dataValidation allowBlank="1" showInputMessage="1" showErrorMessage="1" promptTitle="Automated cell" prompt="Please do not edit this cell" sqref="K2:K1048576 F2:F1048576" xr:uid="{F0693EA0-C658-46CB-86AC-5CEE0476383C}"/>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FE16-378B-4832-85DF-3A7B2E60FA7D}">
  <sheetPr>
    <tabColor theme="5" tint="0.79998168889431442"/>
  </sheetPr>
  <dimension ref="A1:O16"/>
  <sheetViews>
    <sheetView topLeftCell="A10" workbookViewId="0"/>
  </sheetViews>
  <sheetFormatPr defaultColWidth="7.7265625" defaultRowHeight="14.5" x14ac:dyDescent="0.35"/>
  <cols>
    <col min="1" max="7" width="7.7265625" style="34"/>
    <col min="8" max="8" width="13.7265625" style="34" customWidth="1"/>
    <col min="9" max="16384" width="7.7265625" style="34"/>
  </cols>
  <sheetData>
    <row r="1" spans="1:15" ht="39" customHeight="1" x14ac:dyDescent="0.35">
      <c r="A1" s="96" t="s">
        <v>178</v>
      </c>
      <c r="B1" s="96"/>
      <c r="C1" s="96"/>
      <c r="D1" s="96"/>
      <c r="E1" s="96"/>
      <c r="F1" s="96"/>
      <c r="G1" s="96"/>
      <c r="H1" s="96"/>
      <c r="I1" s="96"/>
      <c r="J1" s="96"/>
      <c r="K1" s="96"/>
      <c r="L1" s="96"/>
      <c r="M1" s="96"/>
      <c r="N1" s="96"/>
      <c r="O1" s="96"/>
    </row>
    <row r="2" spans="1:15" ht="30" customHeight="1" x14ac:dyDescent="0.4">
      <c r="A2" s="89"/>
      <c r="B2" s="97" t="s">
        <v>179</v>
      </c>
      <c r="C2" s="97"/>
      <c r="D2" s="97"/>
      <c r="E2" s="97"/>
      <c r="F2" s="97"/>
      <c r="G2" s="90"/>
      <c r="H2" s="90"/>
      <c r="I2" s="97" t="s">
        <v>180</v>
      </c>
      <c r="J2" s="97"/>
      <c r="K2" s="97"/>
      <c r="L2" s="97"/>
      <c r="M2" s="97"/>
      <c r="N2" s="89"/>
      <c r="O2" s="89"/>
    </row>
    <row r="3" spans="1:15" ht="30" customHeight="1" x14ac:dyDescent="0.35">
      <c r="A3" s="41"/>
      <c r="B3" s="42">
        <v>1</v>
      </c>
      <c r="C3" s="42">
        <v>2</v>
      </c>
      <c r="D3" s="42">
        <v>3</v>
      </c>
      <c r="E3" s="42">
        <v>4</v>
      </c>
      <c r="F3" s="42">
        <v>5</v>
      </c>
      <c r="G3" s="43"/>
      <c r="H3" s="41"/>
      <c r="I3" s="42">
        <v>1</v>
      </c>
      <c r="J3" s="42">
        <v>2</v>
      </c>
      <c r="K3" s="42">
        <v>3</v>
      </c>
      <c r="L3" s="42">
        <v>4</v>
      </c>
      <c r="M3" s="42">
        <v>5</v>
      </c>
      <c r="N3" s="43"/>
      <c r="O3" s="43"/>
    </row>
    <row r="4" spans="1:15" ht="30" customHeight="1" x14ac:dyDescent="0.4">
      <c r="A4" s="44">
        <v>1</v>
      </c>
      <c r="B4" s="64" t="str">
        <f>IFERROR(E11/$G$15,"–")</f>
        <v>–</v>
      </c>
      <c r="C4" s="65"/>
      <c r="D4" s="66"/>
      <c r="E4" s="66"/>
      <c r="F4" s="67"/>
      <c r="G4" s="45"/>
      <c r="H4" s="44">
        <v>1</v>
      </c>
      <c r="I4" s="64" t="str">
        <f>IFERROR(L11/$G$15,"–")</f>
        <v>–</v>
      </c>
      <c r="J4" s="65"/>
      <c r="K4" s="66"/>
      <c r="L4" s="66"/>
      <c r="M4" s="67"/>
      <c r="N4" s="45"/>
      <c r="O4" s="45"/>
    </row>
    <row r="5" spans="1:15" ht="30" customHeight="1" x14ac:dyDescent="0.4">
      <c r="A5" s="44">
        <v>2</v>
      </c>
      <c r="B5" s="68"/>
      <c r="C5" s="69" t="str">
        <f>IFERROR(E12/$G$15,"–")</f>
        <v>–</v>
      </c>
      <c r="D5" s="69"/>
      <c r="E5" s="69"/>
      <c r="F5" s="70"/>
      <c r="G5" s="45"/>
      <c r="H5" s="44">
        <v>2</v>
      </c>
      <c r="I5" s="68"/>
      <c r="J5" s="69" t="str">
        <f>IFERROR(L12/$G$15,"–")</f>
        <v>–</v>
      </c>
      <c r="K5" s="69"/>
      <c r="L5" s="69"/>
      <c r="M5" s="70"/>
      <c r="N5" s="45"/>
      <c r="O5" s="45"/>
    </row>
    <row r="6" spans="1:15" ht="30" customHeight="1" x14ac:dyDescent="0.4">
      <c r="A6" s="44">
        <v>3</v>
      </c>
      <c r="B6" s="71"/>
      <c r="C6" s="69"/>
      <c r="D6" s="72" t="str">
        <f>IFERROR(E13/$G$15,"–")</f>
        <v>–</v>
      </c>
      <c r="E6" s="73"/>
      <c r="F6" s="74"/>
      <c r="G6" s="45"/>
      <c r="H6" s="44">
        <v>3</v>
      </c>
      <c r="I6" s="71"/>
      <c r="J6" s="69"/>
      <c r="K6" s="72" t="str">
        <f>IFERROR(L13/$G$15,"–")</f>
        <v>–</v>
      </c>
      <c r="L6" s="73"/>
      <c r="M6" s="74"/>
      <c r="N6" s="45"/>
      <c r="O6" s="45"/>
    </row>
    <row r="7" spans="1:15" ht="30" customHeight="1" x14ac:dyDescent="0.4">
      <c r="A7" s="44">
        <v>4</v>
      </c>
      <c r="B7" s="75"/>
      <c r="C7" s="70"/>
      <c r="D7" s="76"/>
      <c r="E7" s="77" t="str">
        <f>IFERROR(E14/$G$15,"–")</f>
        <v>–</v>
      </c>
      <c r="F7" s="78"/>
      <c r="G7" s="45"/>
      <c r="H7" s="44">
        <v>4</v>
      </c>
      <c r="I7" s="75"/>
      <c r="J7" s="70"/>
      <c r="K7" s="76"/>
      <c r="L7" s="77" t="str">
        <f>IFERROR(L14/$G$15,"–")</f>
        <v>–</v>
      </c>
      <c r="M7" s="78"/>
      <c r="N7" s="45"/>
      <c r="O7" s="45"/>
    </row>
    <row r="8" spans="1:15" ht="30" customHeight="1" thickBot="1" x14ac:dyDescent="0.4">
      <c r="A8" s="44">
        <v>5</v>
      </c>
      <c r="B8" s="79"/>
      <c r="C8" s="80"/>
      <c r="D8" s="81"/>
      <c r="E8" s="81"/>
      <c r="F8" s="82" t="str">
        <f>IFERROR(E15/$G$15,"–")</f>
        <v>–</v>
      </c>
      <c r="G8" s="46"/>
      <c r="H8" s="44">
        <v>5</v>
      </c>
      <c r="I8" s="79"/>
      <c r="J8" s="80"/>
      <c r="K8" s="81"/>
      <c r="L8" s="81"/>
      <c r="M8" s="82" t="str">
        <f>IFERROR(L15/$G$15,"–")</f>
        <v>–</v>
      </c>
      <c r="N8" s="46"/>
      <c r="O8" s="46"/>
    </row>
    <row r="9" spans="1:15" ht="30" customHeight="1" x14ac:dyDescent="0.4">
      <c r="A9" s="47"/>
      <c r="B9" s="48"/>
      <c r="C9" s="47"/>
      <c r="D9" s="47"/>
      <c r="E9" s="47"/>
      <c r="F9" s="47"/>
      <c r="G9" s="47"/>
      <c r="H9" s="47"/>
      <c r="I9" s="48"/>
      <c r="J9" s="47"/>
      <c r="K9" s="47"/>
      <c r="L9" s="47"/>
      <c r="M9" s="47"/>
      <c r="N9" s="47"/>
      <c r="O9" s="47"/>
    </row>
    <row r="10" spans="1:15" ht="30" customHeight="1" thickBot="1" x14ac:dyDescent="0.4">
      <c r="A10" s="49"/>
      <c r="B10" s="102" t="s">
        <v>181</v>
      </c>
      <c r="C10" s="93"/>
      <c r="D10" s="93"/>
      <c r="E10" s="50" t="s">
        <v>182</v>
      </c>
      <c r="F10" s="46"/>
      <c r="G10" s="46"/>
      <c r="H10" s="49"/>
      <c r="I10" s="93" t="s">
        <v>181</v>
      </c>
      <c r="J10" s="93"/>
      <c r="K10" s="93"/>
      <c r="L10" s="50" t="s">
        <v>182</v>
      </c>
      <c r="M10" s="46"/>
      <c r="N10" s="46"/>
      <c r="O10" s="46"/>
    </row>
    <row r="11" spans="1:15" ht="30" customHeight="1" x14ac:dyDescent="0.35">
      <c r="A11" s="105"/>
      <c r="B11" s="51" t="s">
        <v>183</v>
      </c>
      <c r="C11" s="103" t="s">
        <v>184</v>
      </c>
      <c r="D11" s="104"/>
      <c r="E11" s="52">
        <f>COUNTIFS('Risk assessment'!F2:F40,"&gt;=1",'Risk assessment'!F2:F40,"&lt;=2")</f>
        <v>0</v>
      </c>
      <c r="F11" s="46"/>
      <c r="G11" s="46"/>
      <c r="H11" s="105"/>
      <c r="I11" s="51" t="s">
        <v>183</v>
      </c>
      <c r="J11" s="103" t="s">
        <v>184</v>
      </c>
      <c r="K11" s="104"/>
      <c r="L11" s="52">
        <f>COUNTIFS('Risk assessment'!K2:K40,"&gt;=1",'Risk assessment'!K2:K40,"&lt;=2")</f>
        <v>0</v>
      </c>
      <c r="M11" s="46"/>
      <c r="N11" s="46"/>
      <c r="O11" s="46"/>
    </row>
    <row r="12" spans="1:15" ht="30" customHeight="1" x14ac:dyDescent="0.35">
      <c r="A12" s="105"/>
      <c r="B12" s="53" t="s">
        <v>185</v>
      </c>
      <c r="C12" s="98" t="s">
        <v>186</v>
      </c>
      <c r="D12" s="99"/>
      <c r="E12" s="54">
        <f>COUNTIFS('Risk assessment'!F2:F40,"&gt;=3",'Risk assessment'!F2:F40,"&lt;=4")</f>
        <v>0</v>
      </c>
      <c r="F12" s="46"/>
      <c r="G12" s="46"/>
      <c r="H12" s="105"/>
      <c r="I12" s="53" t="s">
        <v>185</v>
      </c>
      <c r="J12" s="98" t="s">
        <v>186</v>
      </c>
      <c r="K12" s="99"/>
      <c r="L12" s="54">
        <f>COUNTIFS('Risk assessment'!K2:K40,"&gt;=3",'Risk assessment'!K2:K40,"&lt;=4")</f>
        <v>0</v>
      </c>
      <c r="M12" s="46"/>
      <c r="N12" s="46"/>
      <c r="O12" s="46"/>
    </row>
    <row r="13" spans="1:15" ht="30" customHeight="1" x14ac:dyDescent="0.35">
      <c r="A13" s="105"/>
      <c r="B13" s="55" t="s">
        <v>187</v>
      </c>
      <c r="C13" s="100" t="s">
        <v>188</v>
      </c>
      <c r="D13" s="101"/>
      <c r="E13" s="56">
        <f>COUNTIFS('Risk assessment'!F2:F40,"&gt;=5",'Risk assessment'!F2:F40,"&lt;=9")</f>
        <v>0</v>
      </c>
      <c r="F13" s="46"/>
      <c r="G13" s="46"/>
      <c r="H13" s="105"/>
      <c r="I13" s="55" t="s">
        <v>187</v>
      </c>
      <c r="J13" s="100" t="s">
        <v>188</v>
      </c>
      <c r="K13" s="101"/>
      <c r="L13" s="56">
        <f>COUNTIFS('Risk assessment'!K2:K40,"&gt;=5",'Risk assessment'!K2:K40,"&lt;=9")</f>
        <v>0</v>
      </c>
      <c r="M13" s="46"/>
      <c r="N13" s="46"/>
      <c r="O13" s="46"/>
    </row>
    <row r="14" spans="1:15" ht="30" customHeight="1" x14ac:dyDescent="0.35">
      <c r="A14" s="105"/>
      <c r="B14" s="57" t="s">
        <v>189</v>
      </c>
      <c r="C14" s="94" t="s">
        <v>190</v>
      </c>
      <c r="D14" s="95"/>
      <c r="E14" s="58">
        <f>COUNTIFS('Risk assessment'!F2:F40,"&gt;=10",'Risk assessment'!F2:F40,"&lt;=16")</f>
        <v>0</v>
      </c>
      <c r="F14" s="46"/>
      <c r="G14" s="62" t="s">
        <v>191</v>
      </c>
      <c r="H14" s="105"/>
      <c r="I14" s="57" t="s">
        <v>189</v>
      </c>
      <c r="J14" s="94" t="s">
        <v>190</v>
      </c>
      <c r="K14" s="95"/>
      <c r="L14" s="58">
        <f>COUNTIFS('Risk assessment'!N2:N40,"&gt;=10",'Risk assessment'!N2:N40,"&lt;=16")</f>
        <v>0</v>
      </c>
      <c r="M14" s="46"/>
      <c r="N14" s="62" t="s">
        <v>191</v>
      </c>
      <c r="O14" s="43"/>
    </row>
    <row r="15" spans="1:15" ht="30" customHeight="1" x14ac:dyDescent="0.4">
      <c r="A15" s="105"/>
      <c r="B15" s="59" t="s">
        <v>192</v>
      </c>
      <c r="C15" s="91" t="s">
        <v>193</v>
      </c>
      <c r="D15" s="92"/>
      <c r="E15" s="60">
        <f>COUNTIFS('Risk assessment'!F2:F40,"&gt;=17",'Risk assessment'!F2:F40,"&lt;=25")</f>
        <v>0</v>
      </c>
      <c r="F15" s="46"/>
      <c r="G15" s="61">
        <f>SUM(E11:E15)</f>
        <v>0</v>
      </c>
      <c r="H15" s="105"/>
      <c r="I15" s="59" t="s">
        <v>192</v>
      </c>
      <c r="J15" s="91" t="s">
        <v>193</v>
      </c>
      <c r="K15" s="92"/>
      <c r="L15" s="60">
        <f>COUNTIFS('Risk assessment'!K2:K40,"&gt;=17",'Risk assessment'!K2:K40,"&lt;=25")</f>
        <v>0</v>
      </c>
      <c r="M15" s="46"/>
      <c r="N15" s="61">
        <f>SUM(L11:L15)</f>
        <v>0</v>
      </c>
      <c r="O15" s="45"/>
    </row>
    <row r="16" spans="1:15" ht="30" customHeight="1" x14ac:dyDescent="0.4">
      <c r="A16" s="47"/>
      <c r="B16" s="47"/>
      <c r="C16" s="47"/>
      <c r="D16" s="47"/>
      <c r="E16" s="46"/>
      <c r="F16" s="46"/>
      <c r="G16" s="46"/>
      <c r="H16" s="47"/>
      <c r="I16" s="47"/>
      <c r="J16" s="47"/>
      <c r="K16" s="47"/>
      <c r="L16" s="46"/>
      <c r="M16" s="46"/>
      <c r="N16" s="46"/>
      <c r="O16" s="45"/>
    </row>
  </sheetData>
  <sheetProtection sheet="1" objects="1" scenarios="1"/>
  <mergeCells count="17">
    <mergeCell ref="J14:K14"/>
    <mergeCell ref="J15:K15"/>
    <mergeCell ref="I10:K10"/>
    <mergeCell ref="C14:D14"/>
    <mergeCell ref="C15:D15"/>
    <mergeCell ref="A1:O1"/>
    <mergeCell ref="B2:F2"/>
    <mergeCell ref="I2:M2"/>
    <mergeCell ref="C12:D12"/>
    <mergeCell ref="C13:D13"/>
    <mergeCell ref="B10:D10"/>
    <mergeCell ref="J11:K11"/>
    <mergeCell ref="J12:K12"/>
    <mergeCell ref="A11:A15"/>
    <mergeCell ref="H11:H15"/>
    <mergeCell ref="C11:D11"/>
    <mergeCell ref="J13:K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546A3-A043-4186-8011-BC4936775004}">
  <sheetPr codeName="Sheet15">
    <tabColor rgb="FFF08484"/>
  </sheetPr>
  <dimension ref="A1:AR14"/>
  <sheetViews>
    <sheetView topLeftCell="AM4" zoomScale="70" zoomScaleNormal="70" workbookViewId="0">
      <selection activeCell="AR11" sqref="AR11"/>
    </sheetView>
  </sheetViews>
  <sheetFormatPr defaultColWidth="52.453125" defaultRowHeight="14.5" x14ac:dyDescent="0.35"/>
  <cols>
    <col min="3" max="3" width="52.453125" style="7"/>
  </cols>
  <sheetData>
    <row r="1" spans="1:44" x14ac:dyDescent="0.35">
      <c r="A1" s="106" t="s">
        <v>194</v>
      </c>
      <c r="B1" s="106"/>
      <c r="C1" s="106"/>
      <c r="D1" s="106"/>
      <c r="E1" s="106"/>
      <c r="F1" s="106"/>
      <c r="G1" s="106"/>
      <c r="H1" s="106" t="s">
        <v>195</v>
      </c>
      <c r="I1" s="106"/>
      <c r="J1" s="106"/>
      <c r="K1" s="106"/>
      <c r="L1" s="106"/>
      <c r="M1" s="106"/>
      <c r="N1" s="106"/>
      <c r="O1" s="106" t="s">
        <v>196</v>
      </c>
      <c r="P1" s="106"/>
      <c r="Q1" s="106"/>
      <c r="R1" s="106"/>
      <c r="S1" s="106"/>
      <c r="T1" s="106"/>
      <c r="U1" s="106"/>
      <c r="V1" s="106" t="s">
        <v>197</v>
      </c>
      <c r="W1" s="106"/>
      <c r="X1" s="106"/>
      <c r="Y1" s="106"/>
      <c r="Z1" s="106"/>
      <c r="AA1" s="106"/>
      <c r="AB1" s="106"/>
      <c r="AC1" s="107" t="s">
        <v>198</v>
      </c>
      <c r="AD1" s="107"/>
      <c r="AE1" s="107"/>
      <c r="AF1" s="107"/>
      <c r="AG1" s="107"/>
      <c r="AH1" s="107"/>
      <c r="AI1" s="107"/>
    </row>
    <row r="2" spans="1:44" s="8" customFormat="1" ht="87" x14ac:dyDescent="0.35">
      <c r="A2" s="8" t="s">
        <v>199</v>
      </c>
      <c r="B2" s="8" t="s">
        <v>200</v>
      </c>
      <c r="C2" s="8" t="s">
        <v>201</v>
      </c>
      <c r="D2" s="31" t="s">
        <v>202</v>
      </c>
      <c r="E2" s="8" t="s">
        <v>203</v>
      </c>
      <c r="F2" s="8" t="s">
        <v>204</v>
      </c>
      <c r="G2" s="8" t="s">
        <v>205</v>
      </c>
      <c r="H2" s="8" t="s">
        <v>206</v>
      </c>
      <c r="I2" s="8" t="s">
        <v>207</v>
      </c>
      <c r="J2" s="8" t="s">
        <v>208</v>
      </c>
      <c r="K2" s="32" t="s">
        <v>209</v>
      </c>
      <c r="L2" s="8" t="s">
        <v>210</v>
      </c>
      <c r="M2" s="8" t="s">
        <v>211</v>
      </c>
      <c r="N2" s="8" t="s">
        <v>212</v>
      </c>
      <c r="O2" s="8" t="s">
        <v>213</v>
      </c>
      <c r="P2" s="8" t="s">
        <v>214</v>
      </c>
      <c r="Q2" s="8" t="s">
        <v>215</v>
      </c>
      <c r="R2" s="8" t="s">
        <v>216</v>
      </c>
      <c r="S2" s="8" t="s">
        <v>217</v>
      </c>
      <c r="T2" s="8" t="s">
        <v>218</v>
      </c>
      <c r="U2" s="8" t="s">
        <v>219</v>
      </c>
      <c r="V2" s="8" t="s">
        <v>220</v>
      </c>
      <c r="W2" s="8" t="s">
        <v>221</v>
      </c>
      <c r="X2" s="8" t="s">
        <v>222</v>
      </c>
      <c r="Y2" s="8" t="s">
        <v>223</v>
      </c>
      <c r="Z2" s="8" t="s">
        <v>224</v>
      </c>
      <c r="AA2" s="8" t="s">
        <v>225</v>
      </c>
      <c r="AB2" s="8" t="s">
        <v>226</v>
      </c>
      <c r="AC2" s="8" t="s">
        <v>227</v>
      </c>
      <c r="AD2" s="8" t="s">
        <v>228</v>
      </c>
      <c r="AE2" s="8" t="s">
        <v>229</v>
      </c>
      <c r="AF2" s="8" t="s">
        <v>230</v>
      </c>
      <c r="AG2" s="8" t="s">
        <v>231</v>
      </c>
      <c r="AH2" s="8" t="s">
        <v>232</v>
      </c>
      <c r="AI2" s="8" t="s">
        <v>233</v>
      </c>
      <c r="AJ2" s="8" t="s">
        <v>234</v>
      </c>
      <c r="AK2" s="8" t="s">
        <v>235</v>
      </c>
      <c r="AL2" s="8" t="s">
        <v>236</v>
      </c>
      <c r="AM2" s="8" t="s">
        <v>237</v>
      </c>
      <c r="AN2" s="8" t="s">
        <v>238</v>
      </c>
      <c r="AO2" s="8" t="s">
        <v>239</v>
      </c>
      <c r="AP2" s="8" t="s">
        <v>240</v>
      </c>
    </row>
    <row r="3" spans="1:44" s="7" customFormat="1" ht="55.15" customHeight="1" x14ac:dyDescent="0.35">
      <c r="A3" s="7" t="s">
        <v>241</v>
      </c>
      <c r="B3" s="7" t="s">
        <v>242</v>
      </c>
      <c r="C3" s="7" t="s">
        <v>243</v>
      </c>
      <c r="D3" s="7" t="s">
        <v>244</v>
      </c>
      <c r="E3" s="7" t="s">
        <v>245</v>
      </c>
      <c r="F3" s="7" t="s">
        <v>246</v>
      </c>
      <c r="G3" s="7" t="s">
        <v>247</v>
      </c>
      <c r="H3" s="7" t="s">
        <v>248</v>
      </c>
      <c r="I3" s="7" t="s">
        <v>249</v>
      </c>
      <c r="J3" s="7" t="s">
        <v>250</v>
      </c>
      <c r="K3" s="7" t="s">
        <v>251</v>
      </c>
      <c r="L3" s="7" t="s">
        <v>252</v>
      </c>
      <c r="M3" s="7" t="s">
        <v>253</v>
      </c>
      <c r="N3" s="7" t="s">
        <v>254</v>
      </c>
      <c r="O3" s="7" t="s">
        <v>255</v>
      </c>
      <c r="P3" s="7" t="s">
        <v>256</v>
      </c>
      <c r="Q3" s="7" t="s">
        <v>257</v>
      </c>
      <c r="R3" s="7" t="s">
        <v>257</v>
      </c>
      <c r="S3" s="7" t="s">
        <v>258</v>
      </c>
      <c r="T3" s="7" t="s">
        <v>259</v>
      </c>
      <c r="U3" s="7" t="s">
        <v>260</v>
      </c>
      <c r="V3" s="7" t="s">
        <v>261</v>
      </c>
      <c r="W3" s="7" t="s">
        <v>262</v>
      </c>
      <c r="X3" s="7" t="s">
        <v>263</v>
      </c>
      <c r="Y3" s="7" t="s">
        <v>264</v>
      </c>
      <c r="Z3" s="7" t="s">
        <v>265</v>
      </c>
      <c r="AA3" s="7" t="s">
        <v>266</v>
      </c>
      <c r="AB3" s="7" t="s">
        <v>267</v>
      </c>
      <c r="AC3" s="7" t="s">
        <v>268</v>
      </c>
      <c r="AD3" s="7" t="s">
        <v>269</v>
      </c>
      <c r="AE3" s="7" t="s">
        <v>270</v>
      </c>
      <c r="AF3" s="7" t="s">
        <v>271</v>
      </c>
      <c r="AG3" s="7" t="s">
        <v>272</v>
      </c>
      <c r="AH3" s="7" t="s">
        <v>273</v>
      </c>
      <c r="AI3" s="7" t="s">
        <v>274</v>
      </c>
      <c r="AJ3" s="7" t="s">
        <v>275</v>
      </c>
      <c r="AK3" s="7" t="s">
        <v>276</v>
      </c>
      <c r="AL3" s="7" t="s">
        <v>277</v>
      </c>
      <c r="AM3" s="7" t="s">
        <v>278</v>
      </c>
      <c r="AN3" s="7" t="s">
        <v>279</v>
      </c>
      <c r="AO3" s="7" t="s">
        <v>280</v>
      </c>
      <c r="AP3" s="7" t="s">
        <v>281</v>
      </c>
    </row>
    <row r="4" spans="1:44" s="7" customFormat="1" ht="87" x14ac:dyDescent="0.35">
      <c r="A4" s="7" t="s">
        <v>282</v>
      </c>
      <c r="B4" s="7" t="s">
        <v>283</v>
      </c>
      <c r="C4" s="7" t="s">
        <v>284</v>
      </c>
      <c r="D4" s="7" t="s">
        <v>285</v>
      </c>
      <c r="E4" s="7" t="s">
        <v>286</v>
      </c>
      <c r="F4" s="7" t="s">
        <v>287</v>
      </c>
      <c r="G4" s="7" t="s">
        <v>288</v>
      </c>
      <c r="H4" s="7" t="s">
        <v>289</v>
      </c>
      <c r="I4" s="7" t="s">
        <v>290</v>
      </c>
      <c r="J4" s="7" t="s">
        <v>291</v>
      </c>
      <c r="K4" s="7" t="s">
        <v>292</v>
      </c>
      <c r="L4" s="7" t="s">
        <v>293</v>
      </c>
      <c r="M4" s="7" t="s">
        <v>294</v>
      </c>
      <c r="N4" s="7" t="s">
        <v>295</v>
      </c>
      <c r="O4" s="7" t="s">
        <v>296</v>
      </c>
      <c r="P4" s="7" t="s">
        <v>297</v>
      </c>
      <c r="Q4" s="7" t="s">
        <v>298</v>
      </c>
      <c r="R4" s="7" t="s">
        <v>298</v>
      </c>
      <c r="S4" s="7" t="s">
        <v>299</v>
      </c>
      <c r="T4" s="7" t="s">
        <v>300</v>
      </c>
      <c r="U4" s="7" t="s">
        <v>301</v>
      </c>
      <c r="V4" s="7" t="s">
        <v>302</v>
      </c>
      <c r="W4" s="7" t="s">
        <v>303</v>
      </c>
      <c r="X4" s="7" t="s">
        <v>304</v>
      </c>
      <c r="Y4" s="7" t="s">
        <v>305</v>
      </c>
      <c r="Z4" s="7" t="s">
        <v>306</v>
      </c>
      <c r="AA4" s="7" t="s">
        <v>307</v>
      </c>
      <c r="AB4" s="7" t="s">
        <v>308</v>
      </c>
      <c r="AC4" s="7" t="s">
        <v>309</v>
      </c>
      <c r="AD4" s="7" t="s">
        <v>310</v>
      </c>
      <c r="AE4" s="7" t="s">
        <v>311</v>
      </c>
      <c r="AF4" s="7" t="s">
        <v>312</v>
      </c>
      <c r="AG4" s="7" t="s">
        <v>313</v>
      </c>
      <c r="AH4" s="7" t="s">
        <v>314</v>
      </c>
      <c r="AI4" s="7" t="s">
        <v>315</v>
      </c>
      <c r="AJ4" s="7" t="s">
        <v>316</v>
      </c>
      <c r="AK4" s="7" t="s">
        <v>317</v>
      </c>
      <c r="AL4" s="7" t="s">
        <v>318</v>
      </c>
      <c r="AM4" s="7" t="s">
        <v>319</v>
      </c>
      <c r="AN4" s="7" t="s">
        <v>320</v>
      </c>
      <c r="AO4" s="7" t="s">
        <v>321</v>
      </c>
      <c r="AP4" s="7" t="s">
        <v>322</v>
      </c>
    </row>
    <row r="5" spans="1:44" s="7" customFormat="1" ht="48" customHeight="1" x14ac:dyDescent="0.35">
      <c r="A5" s="7" t="s">
        <v>323</v>
      </c>
      <c r="B5" s="7" t="s">
        <v>324</v>
      </c>
      <c r="C5" s="7" t="s">
        <v>325</v>
      </c>
      <c r="D5" s="7" t="s">
        <v>326</v>
      </c>
      <c r="E5" s="7" t="s">
        <v>327</v>
      </c>
      <c r="F5" s="7" t="s">
        <v>328</v>
      </c>
      <c r="G5" s="7" t="s">
        <v>329</v>
      </c>
      <c r="H5" s="7" t="s">
        <v>330</v>
      </c>
      <c r="I5" s="7" t="s">
        <v>331</v>
      </c>
      <c r="J5" s="7" t="s">
        <v>332</v>
      </c>
      <c r="K5" s="7" t="s">
        <v>333</v>
      </c>
      <c r="L5" s="7" t="s">
        <v>334</v>
      </c>
      <c r="M5" s="7" t="s">
        <v>335</v>
      </c>
      <c r="N5" s="7" t="s">
        <v>336</v>
      </c>
      <c r="O5" s="7" t="s">
        <v>337</v>
      </c>
      <c r="P5" s="7" t="s">
        <v>338</v>
      </c>
      <c r="Q5" s="7" t="s">
        <v>339</v>
      </c>
      <c r="R5" s="7" t="s">
        <v>339</v>
      </c>
      <c r="S5" s="7" t="s">
        <v>340</v>
      </c>
      <c r="T5" s="7" t="s">
        <v>341</v>
      </c>
      <c r="U5" s="7" t="s">
        <v>342</v>
      </c>
      <c r="V5" s="7" t="s">
        <v>343</v>
      </c>
      <c r="W5" s="7" t="s">
        <v>344</v>
      </c>
      <c r="X5" s="7" t="s">
        <v>345</v>
      </c>
      <c r="Y5" s="7" t="s">
        <v>346</v>
      </c>
      <c r="Z5" s="7" t="s">
        <v>347</v>
      </c>
      <c r="AA5" s="7" t="s">
        <v>348</v>
      </c>
      <c r="AB5" s="7" t="s">
        <v>349</v>
      </c>
      <c r="AC5" s="7" t="s">
        <v>350</v>
      </c>
      <c r="AD5" s="7" t="s">
        <v>351</v>
      </c>
      <c r="AE5" s="7" t="s">
        <v>352</v>
      </c>
      <c r="AF5" s="7" t="s">
        <v>353</v>
      </c>
      <c r="AG5" s="7" t="s">
        <v>354</v>
      </c>
      <c r="AH5" s="7" t="s">
        <v>355</v>
      </c>
      <c r="AI5" s="7" t="s">
        <v>356</v>
      </c>
      <c r="AJ5" s="7" t="s">
        <v>357</v>
      </c>
      <c r="AK5" s="7" t="s">
        <v>358</v>
      </c>
      <c r="AL5" s="7" t="s">
        <v>359</v>
      </c>
      <c r="AM5" s="7" t="s">
        <v>360</v>
      </c>
      <c r="AN5" s="7" t="s">
        <v>361</v>
      </c>
      <c r="AO5" s="7" t="s">
        <v>362</v>
      </c>
      <c r="AP5" s="7" t="s">
        <v>363</v>
      </c>
    </row>
    <row r="6" spans="1:44" s="7" customFormat="1" ht="55.15" customHeight="1" x14ac:dyDescent="0.35">
      <c r="A6" s="7" t="s">
        <v>364</v>
      </c>
      <c r="B6" s="7" t="s">
        <v>365</v>
      </c>
      <c r="C6" s="7" t="s">
        <v>366</v>
      </c>
      <c r="D6" s="7" t="s">
        <v>367</v>
      </c>
      <c r="E6" s="7" t="s">
        <v>368</v>
      </c>
      <c r="F6" s="7" t="s">
        <v>369</v>
      </c>
      <c r="G6" s="7" t="s">
        <v>370</v>
      </c>
      <c r="H6" s="7" t="s">
        <v>371</v>
      </c>
      <c r="I6" s="7" t="s">
        <v>372</v>
      </c>
      <c r="J6" s="7" t="s">
        <v>373</v>
      </c>
      <c r="K6" s="7" t="s">
        <v>374</v>
      </c>
      <c r="L6" s="7" t="s">
        <v>375</v>
      </c>
      <c r="M6" s="7" t="s">
        <v>376</v>
      </c>
      <c r="N6" s="7" t="s">
        <v>377</v>
      </c>
      <c r="O6" s="7" t="s">
        <v>378</v>
      </c>
      <c r="P6" s="7" t="s">
        <v>379</v>
      </c>
      <c r="Q6" s="7" t="s">
        <v>380</v>
      </c>
      <c r="R6" s="7" t="s">
        <v>380</v>
      </c>
      <c r="S6" s="7" t="s">
        <v>381</v>
      </c>
      <c r="T6" s="7" t="s">
        <v>382</v>
      </c>
      <c r="U6" s="7" t="s">
        <v>383</v>
      </c>
      <c r="V6" s="7" t="s">
        <v>384</v>
      </c>
      <c r="W6" s="7" t="s">
        <v>385</v>
      </c>
      <c r="X6" s="7" t="s">
        <v>386</v>
      </c>
      <c r="Y6" s="7" t="s">
        <v>387</v>
      </c>
      <c r="Z6" s="7" t="s">
        <v>388</v>
      </c>
      <c r="AA6" s="7" t="s">
        <v>389</v>
      </c>
      <c r="AB6" s="7" t="s">
        <v>390</v>
      </c>
      <c r="AC6" s="7" t="s">
        <v>391</v>
      </c>
      <c r="AD6" s="7" t="s">
        <v>392</v>
      </c>
      <c r="AE6" s="7" t="s">
        <v>393</v>
      </c>
      <c r="AF6" s="7" t="s">
        <v>394</v>
      </c>
      <c r="AG6" s="7" t="s">
        <v>395</v>
      </c>
      <c r="AH6" s="7" t="s">
        <v>396</v>
      </c>
      <c r="AI6" s="7" t="s">
        <v>397</v>
      </c>
      <c r="AJ6" s="7" t="s">
        <v>398</v>
      </c>
      <c r="AK6" s="7" t="s">
        <v>399</v>
      </c>
      <c r="AL6" s="7" t="s">
        <v>400</v>
      </c>
      <c r="AM6" s="7" t="s">
        <v>401</v>
      </c>
      <c r="AN6" s="7" t="s">
        <v>402</v>
      </c>
      <c r="AO6" s="7" t="s">
        <v>403</v>
      </c>
      <c r="AP6" s="7" t="s">
        <v>404</v>
      </c>
    </row>
    <row r="9" spans="1:44" ht="87" x14ac:dyDescent="0.35">
      <c r="A9" s="8" t="s">
        <v>199</v>
      </c>
      <c r="B9" s="8" t="s">
        <v>200</v>
      </c>
      <c r="C9" s="8" t="s">
        <v>201</v>
      </c>
      <c r="D9" s="31" t="s">
        <v>202</v>
      </c>
      <c r="E9" s="8" t="s">
        <v>203</v>
      </c>
      <c r="F9" s="8" t="s">
        <v>204</v>
      </c>
      <c r="G9" s="8" t="s">
        <v>205</v>
      </c>
      <c r="H9" s="8" t="s">
        <v>206</v>
      </c>
      <c r="I9" s="8" t="s">
        <v>405</v>
      </c>
      <c r="J9" s="8" t="s">
        <v>208</v>
      </c>
      <c r="K9" s="32" t="s">
        <v>209</v>
      </c>
      <c r="L9" s="8" t="s">
        <v>210</v>
      </c>
      <c r="M9" s="8" t="s">
        <v>211</v>
      </c>
      <c r="N9" s="8" t="s">
        <v>212</v>
      </c>
      <c r="O9" s="8" t="s">
        <v>213</v>
      </c>
      <c r="P9" s="8" t="s">
        <v>214</v>
      </c>
      <c r="Q9" s="8" t="s">
        <v>215</v>
      </c>
      <c r="R9" s="8" t="s">
        <v>216</v>
      </c>
      <c r="S9" s="8" t="s">
        <v>217</v>
      </c>
      <c r="T9" s="8" t="s">
        <v>218</v>
      </c>
      <c r="U9" s="8" t="s">
        <v>219</v>
      </c>
      <c r="V9" s="8" t="s">
        <v>220</v>
      </c>
      <c r="W9" s="8" t="s">
        <v>221</v>
      </c>
      <c r="X9" s="8" t="s">
        <v>222</v>
      </c>
      <c r="Y9" s="8" t="s">
        <v>223</v>
      </c>
      <c r="Z9" s="8" t="s">
        <v>224</v>
      </c>
      <c r="AA9" s="8" t="s">
        <v>225</v>
      </c>
      <c r="AB9" s="8" t="s">
        <v>226</v>
      </c>
      <c r="AC9" s="8" t="s">
        <v>227</v>
      </c>
      <c r="AD9" s="8" t="s">
        <v>228</v>
      </c>
      <c r="AE9" s="8" t="s">
        <v>229</v>
      </c>
      <c r="AF9" s="8" t="s">
        <v>230</v>
      </c>
      <c r="AG9" s="8" t="s">
        <v>231</v>
      </c>
      <c r="AH9" s="8" t="s">
        <v>232</v>
      </c>
      <c r="AI9" s="8" t="s">
        <v>233</v>
      </c>
      <c r="AJ9" s="8" t="s">
        <v>234</v>
      </c>
      <c r="AK9" s="8" t="s">
        <v>235</v>
      </c>
      <c r="AL9" s="8" t="s">
        <v>236</v>
      </c>
      <c r="AM9" s="8" t="s">
        <v>237</v>
      </c>
      <c r="AN9" s="8" t="s">
        <v>238</v>
      </c>
      <c r="AO9" s="8" t="s">
        <v>239</v>
      </c>
      <c r="AP9" s="8" t="s">
        <v>240</v>
      </c>
      <c r="AQ9" s="85" t="s">
        <v>406</v>
      </c>
      <c r="AR9" s="85">
        <v>123</v>
      </c>
    </row>
    <row r="10" spans="1:44" ht="91.15" customHeight="1" x14ac:dyDescent="0.35">
      <c r="A10" s="7" t="s">
        <v>407</v>
      </c>
      <c r="B10" s="7" t="s">
        <v>408</v>
      </c>
      <c r="C10" s="7" t="s">
        <v>409</v>
      </c>
      <c r="D10" s="7" t="s">
        <v>410</v>
      </c>
      <c r="E10" s="7" t="s">
        <v>411</v>
      </c>
      <c r="F10" s="7" t="s">
        <v>412</v>
      </c>
      <c r="G10" s="7" t="s">
        <v>413</v>
      </c>
      <c r="H10" s="7" t="s">
        <v>248</v>
      </c>
      <c r="I10" s="7" t="s">
        <v>414</v>
      </c>
      <c r="J10" s="7" t="s">
        <v>415</v>
      </c>
      <c r="K10" s="7" t="s">
        <v>416</v>
      </c>
      <c r="L10" s="7" t="s">
        <v>417</v>
      </c>
      <c r="M10" s="7" t="s">
        <v>418</v>
      </c>
      <c r="N10" s="30" t="s">
        <v>419</v>
      </c>
      <c r="O10" s="7" t="s">
        <v>255</v>
      </c>
      <c r="P10" s="7" t="s">
        <v>420</v>
      </c>
      <c r="Q10" s="7" t="s">
        <v>421</v>
      </c>
      <c r="R10" s="7" t="s">
        <v>422</v>
      </c>
      <c r="S10" s="7" t="s">
        <v>423</v>
      </c>
      <c r="T10" s="7" t="s">
        <v>424</v>
      </c>
      <c r="U10" s="7" t="s">
        <v>425</v>
      </c>
      <c r="V10" s="7" t="s">
        <v>426</v>
      </c>
      <c r="W10" s="7" t="s">
        <v>427</v>
      </c>
      <c r="X10" s="7" t="s">
        <v>428</v>
      </c>
      <c r="Y10" s="7" t="s">
        <v>429</v>
      </c>
      <c r="Z10" s="7" t="s">
        <v>430</v>
      </c>
      <c r="AA10" s="7" t="s">
        <v>431</v>
      </c>
      <c r="AB10" s="7" t="s">
        <v>267</v>
      </c>
      <c r="AC10" s="7" t="s">
        <v>268</v>
      </c>
      <c r="AD10" s="7" t="s">
        <v>432</v>
      </c>
      <c r="AE10" s="7" t="s">
        <v>433</v>
      </c>
      <c r="AF10" s="7" t="s">
        <v>434</v>
      </c>
      <c r="AG10" s="7" t="s">
        <v>435</v>
      </c>
      <c r="AH10" s="7" t="s">
        <v>436</v>
      </c>
      <c r="AI10" s="7" t="s">
        <v>437</v>
      </c>
      <c r="AJ10" s="7" t="s">
        <v>438</v>
      </c>
      <c r="AK10" s="7" t="s">
        <v>439</v>
      </c>
      <c r="AL10" s="7" t="s">
        <v>440</v>
      </c>
      <c r="AM10" s="7" t="s">
        <v>441</v>
      </c>
      <c r="AN10" s="7" t="s">
        <v>442</v>
      </c>
      <c r="AO10" s="7" t="s">
        <v>443</v>
      </c>
      <c r="AP10" s="7" t="s">
        <v>444</v>
      </c>
      <c r="AQ10" s="7" t="s">
        <v>445</v>
      </c>
      <c r="AR10">
        <v>0</v>
      </c>
    </row>
    <row r="11" spans="1:44" ht="93" customHeight="1" x14ac:dyDescent="0.35">
      <c r="A11" s="7" t="s">
        <v>446</v>
      </c>
      <c r="B11" s="7" t="s">
        <v>447</v>
      </c>
      <c r="C11" s="7" t="s">
        <v>448</v>
      </c>
      <c r="D11" s="7" t="s">
        <v>449</v>
      </c>
      <c r="E11" s="7" t="s">
        <v>450</v>
      </c>
      <c r="F11" s="7" t="s">
        <v>451</v>
      </c>
      <c r="G11" s="7" t="s">
        <v>452</v>
      </c>
      <c r="H11" s="7" t="s">
        <v>453</v>
      </c>
      <c r="I11" s="7" t="s">
        <v>454</v>
      </c>
      <c r="J11" s="7" t="s">
        <v>455</v>
      </c>
      <c r="K11" s="7" t="s">
        <v>456</v>
      </c>
      <c r="L11" s="7" t="s">
        <v>457</v>
      </c>
      <c r="M11" s="7" t="s">
        <v>294</v>
      </c>
      <c r="N11" s="30" t="s">
        <v>458</v>
      </c>
      <c r="O11" s="7" t="s">
        <v>459</v>
      </c>
      <c r="P11" s="7" t="s">
        <v>460</v>
      </c>
      <c r="Q11" s="7" t="s">
        <v>461</v>
      </c>
      <c r="R11" s="7" t="s">
        <v>462</v>
      </c>
      <c r="S11" s="7" t="s">
        <v>463</v>
      </c>
      <c r="T11" s="7" t="s">
        <v>464</v>
      </c>
      <c r="U11" s="7" t="s">
        <v>465</v>
      </c>
      <c r="V11" s="7" t="s">
        <v>466</v>
      </c>
      <c r="W11" s="7" t="s">
        <v>467</v>
      </c>
      <c r="X11" s="7" t="s">
        <v>468</v>
      </c>
      <c r="Y11" s="7" t="s">
        <v>469</v>
      </c>
      <c r="Z11" s="7" t="s">
        <v>470</v>
      </c>
      <c r="AA11" s="7" t="s">
        <v>471</v>
      </c>
      <c r="AB11" s="7" t="s">
        <v>472</v>
      </c>
      <c r="AC11" s="7" t="s">
        <v>473</v>
      </c>
      <c r="AD11" s="7" t="s">
        <v>474</v>
      </c>
      <c r="AE11" s="7" t="s">
        <v>475</v>
      </c>
      <c r="AF11" s="7" t="s">
        <v>476</v>
      </c>
      <c r="AG11" s="7" t="s">
        <v>477</v>
      </c>
      <c r="AH11" s="7" t="s">
        <v>478</v>
      </c>
      <c r="AI11" s="7" t="s">
        <v>479</v>
      </c>
      <c r="AJ11" s="7" t="s">
        <v>480</v>
      </c>
      <c r="AK11" s="7" t="s">
        <v>481</v>
      </c>
      <c r="AL11" s="7" t="s">
        <v>482</v>
      </c>
      <c r="AM11" s="7" t="s">
        <v>483</v>
      </c>
      <c r="AN11" s="7" t="s">
        <v>484</v>
      </c>
      <c r="AO11" s="7" t="s">
        <v>485</v>
      </c>
      <c r="AP11" s="7" t="s">
        <v>486</v>
      </c>
      <c r="AQ11" s="7" t="s">
        <v>487</v>
      </c>
      <c r="AR11">
        <v>1</v>
      </c>
    </row>
    <row r="12" spans="1:44" ht="101.5" customHeight="1" x14ac:dyDescent="0.35">
      <c r="A12" s="7" t="s">
        <v>488</v>
      </c>
      <c r="B12" s="7" t="s">
        <v>489</v>
      </c>
      <c r="C12" s="7" t="s">
        <v>490</v>
      </c>
      <c r="D12" s="7" t="s">
        <v>491</v>
      </c>
      <c r="E12" s="7" t="s">
        <v>492</v>
      </c>
      <c r="F12" s="7" t="s">
        <v>493</v>
      </c>
      <c r="G12" s="7" t="s">
        <v>494</v>
      </c>
      <c r="H12" s="7" t="s">
        <v>495</v>
      </c>
      <c r="I12" s="7" t="s">
        <v>496</v>
      </c>
      <c r="J12" s="7" t="s">
        <v>497</v>
      </c>
      <c r="K12" s="7" t="s">
        <v>498</v>
      </c>
      <c r="L12" s="7" t="s">
        <v>499</v>
      </c>
      <c r="M12" s="7" t="s">
        <v>335</v>
      </c>
      <c r="N12" s="30" t="s">
        <v>500</v>
      </c>
      <c r="O12" s="7" t="s">
        <v>501</v>
      </c>
      <c r="P12" s="7" t="s">
        <v>502</v>
      </c>
      <c r="Q12" s="7" t="s">
        <v>503</v>
      </c>
      <c r="R12" s="7" t="s">
        <v>504</v>
      </c>
      <c r="S12" s="7" t="s">
        <v>505</v>
      </c>
      <c r="T12" s="7" t="s">
        <v>506</v>
      </c>
      <c r="U12" s="7" t="s">
        <v>507</v>
      </c>
      <c r="V12" s="7" t="s">
        <v>508</v>
      </c>
      <c r="W12" s="7" t="s">
        <v>509</v>
      </c>
      <c r="X12" s="7" t="s">
        <v>510</v>
      </c>
      <c r="Y12" s="7" t="s">
        <v>511</v>
      </c>
      <c r="Z12" s="7" t="s">
        <v>512</v>
      </c>
      <c r="AA12" s="7" t="s">
        <v>513</v>
      </c>
      <c r="AB12" s="7" t="s">
        <v>514</v>
      </c>
      <c r="AC12" s="7" t="s">
        <v>515</v>
      </c>
      <c r="AD12" s="7" t="s">
        <v>516</v>
      </c>
      <c r="AE12" s="7" t="s">
        <v>517</v>
      </c>
      <c r="AF12" s="7" t="s">
        <v>518</v>
      </c>
      <c r="AG12" s="7" t="s">
        <v>519</v>
      </c>
      <c r="AH12" s="7" t="s">
        <v>520</v>
      </c>
      <c r="AI12" s="7" t="s">
        <v>521</v>
      </c>
      <c r="AJ12" s="7" t="s">
        <v>522</v>
      </c>
      <c r="AK12" s="7" t="s">
        <v>523</v>
      </c>
      <c r="AL12" s="7" t="s">
        <v>524</v>
      </c>
      <c r="AM12" s="7" t="s">
        <v>525</v>
      </c>
      <c r="AN12" s="7" t="s">
        <v>526</v>
      </c>
      <c r="AO12" s="7" t="s">
        <v>362</v>
      </c>
      <c r="AP12" s="7" t="s">
        <v>527</v>
      </c>
      <c r="AR12">
        <v>2</v>
      </c>
    </row>
    <row r="13" spans="1:44" ht="86.5" customHeight="1" x14ac:dyDescent="0.35">
      <c r="A13" s="7" t="s">
        <v>528</v>
      </c>
      <c r="B13" s="7" t="s">
        <v>529</v>
      </c>
      <c r="C13" s="7" t="s">
        <v>530</v>
      </c>
      <c r="D13" s="7" t="s">
        <v>531</v>
      </c>
      <c r="E13" s="7" t="s">
        <v>532</v>
      </c>
      <c r="F13" s="7" t="s">
        <v>533</v>
      </c>
      <c r="G13" s="7" t="s">
        <v>534</v>
      </c>
      <c r="H13" s="7" t="s">
        <v>535</v>
      </c>
      <c r="I13" s="7" t="s">
        <v>536</v>
      </c>
      <c r="J13" s="7" t="s">
        <v>537</v>
      </c>
      <c r="K13" s="7" t="s">
        <v>538</v>
      </c>
      <c r="L13" s="7" t="s">
        <v>539</v>
      </c>
      <c r="M13" s="7" t="s">
        <v>540</v>
      </c>
      <c r="N13" s="30" t="s">
        <v>541</v>
      </c>
      <c r="O13" s="7" t="s">
        <v>542</v>
      </c>
      <c r="P13" s="7" t="s">
        <v>543</v>
      </c>
      <c r="Q13" s="7" t="s">
        <v>544</v>
      </c>
      <c r="R13" s="7" t="s">
        <v>545</v>
      </c>
      <c r="S13" s="7" t="s">
        <v>546</v>
      </c>
      <c r="T13" s="7" t="s">
        <v>547</v>
      </c>
      <c r="U13" s="7" t="s">
        <v>548</v>
      </c>
      <c r="V13" s="7" t="s">
        <v>549</v>
      </c>
      <c r="W13" s="7" t="s">
        <v>550</v>
      </c>
      <c r="X13" s="7" t="s">
        <v>551</v>
      </c>
      <c r="Y13" s="7" t="s">
        <v>552</v>
      </c>
      <c r="Z13" s="7" t="s">
        <v>553</v>
      </c>
      <c r="AA13" s="7" t="s">
        <v>554</v>
      </c>
      <c r="AB13" s="7" t="s">
        <v>555</v>
      </c>
      <c r="AC13" s="7" t="s">
        <v>556</v>
      </c>
      <c r="AD13" s="7" t="s">
        <v>557</v>
      </c>
      <c r="AE13" s="7" t="s">
        <v>558</v>
      </c>
      <c r="AF13" s="7" t="s">
        <v>559</v>
      </c>
      <c r="AG13" s="7" t="s">
        <v>560</v>
      </c>
      <c r="AH13" s="7" t="s">
        <v>561</v>
      </c>
      <c r="AI13" s="7" t="s">
        <v>562</v>
      </c>
      <c r="AJ13" s="7" t="s">
        <v>563</v>
      </c>
      <c r="AK13" s="7" t="s">
        <v>564</v>
      </c>
      <c r="AL13" s="7" t="s">
        <v>565</v>
      </c>
      <c r="AM13" s="7" t="s">
        <v>566</v>
      </c>
      <c r="AN13" s="7" t="s">
        <v>567</v>
      </c>
      <c r="AO13" s="7" t="s">
        <v>568</v>
      </c>
      <c r="AP13" s="7" t="s">
        <v>569</v>
      </c>
      <c r="AR13">
        <v>3</v>
      </c>
    </row>
    <row r="14" spans="1:44" x14ac:dyDescent="0.35">
      <c r="N14" s="30"/>
    </row>
  </sheetData>
  <mergeCells count="5">
    <mergeCell ref="A1:G1"/>
    <mergeCell ref="H1:N1"/>
    <mergeCell ref="O1:U1"/>
    <mergeCell ref="V1:AB1"/>
    <mergeCell ref="AC1:A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F6949234876F49963CCE519DD51A18" ma:contentTypeVersion="15" ma:contentTypeDescription="Create a new document." ma:contentTypeScope="" ma:versionID="a8b7ed43867fe0af1503b57f7c32a440">
  <xsd:schema xmlns:xsd="http://www.w3.org/2001/XMLSchema" xmlns:xs="http://www.w3.org/2001/XMLSchema" xmlns:p="http://schemas.microsoft.com/office/2006/metadata/properties" xmlns:ns2="a01270a6-0382-4e33-b92d-16d150288c02" xmlns:ns3="5aa0775c-a0c0-42de-ab05-7db8ba6ffc9a" targetNamespace="http://schemas.microsoft.com/office/2006/metadata/properties" ma:root="true" ma:fieldsID="75b8c8c5223661b99a393b943603ea17" ns2:_="" ns3:_="">
    <xsd:import namespace="a01270a6-0382-4e33-b92d-16d150288c02"/>
    <xsd:import namespace="5aa0775c-a0c0-42de-ab05-7db8ba6ffc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1270a6-0382-4e33-b92d-16d150288c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f40a00f-5788-4917-b5b5-545dfa125a9a"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a0775c-a0c0-42de-ab05-7db8ba6ffc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69fc997-e975-4675-9b13-53a9633ec027}" ma:internalName="TaxCatchAll" ma:showField="CatchAllData" ma:web="5aa0775c-a0c0-42de-ab05-7db8ba6ffc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C Q H A A B Q S w M E F A A C A A g A l r Z M W q Z v L a a l A A A A 9 g A A A B I A H A B D b 2 5 m a W c v U G F j a 2 F n Z S 5 4 b W w g o h g A K K A U A A A A A A A A A A A A A A A A A A A A A A A A A A A A h Y + x D o I w F E V / h X S n L W V R 8 i i J D i 6 S m J g Y 1 w Y r N M L D 0 G L 5 N w c / y V 8 Q o 6 i b 4 z 3 3 D P f e r z f I h q Y O L r q z p s W U R J S T Q G P R H g y W K e n d M Z y R T M J G F S d V 6 m C U 0 S a D P a S k c u 6 c M O a 9 p z 6 m b V c y w X n E 9 v l 6 W 1 S 6 U e Q j m / 9 y a N A 6 h Y U m E n a v M V L Q K B Z U i D n l w C Y I u c G v I M a 9 z / Y H w r K v X d 9 p q T F c L Y B N E d j 7 g 3 w A U E s D B B Q A A g A I A J a 2 T 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t k x a B k 9 8 Z B 0 E A A A Y E A A A E w A c A E Z v c m 1 1 b G F z L 1 N l Y 3 R p b 2 4 x L m 0 g o h g A K K A U A A A A A A A A A A A A A A A A A A A A A A A A A A A A z V b N b h s 3 E L 4 b 8 D s M H K B Y A Y o N t 0 U v R g 6 F E D Q B A s O Q X O Q Q 5 E B x R 7 u E u R y W 5 M p W A w N 9 h 7 5 h n 6 Q z y 5 V s / S S W n d a J L t r l z u 8 3 P x 8 j 6 m T I w S T / n 5 4 d H h w e x F o F L O H F 0 c S j N h g v 1 d Q i F D 8 N j u A V W E y H B 8 C / C b V B I 5 + 8 v t F o j 0 d t C O j S e w p X U 6 K r Y v D p w 7 l q 8 N W a k a O P t x 9 G 5 B I L f h x m M y + O R r V y F f u 7 X H g U D 5 3 k 8 W V Q L s 4 o N C O y b e P k Y y y y z + G n T 0 u r U E y N o 8 Y o C 4 6 9 D Y 6 G k F g S E t 6 k 2 y H c k 9 P U N J z o b q k L F R I U s 4 D 5 b F t g J N q l S Y s v S l 2 Q Z C b B c O C g y c 3 a K O h e m 1 Q D p R o D x B z P U l W 5 R b a f 0 Y O 5 J M v h q r k y t o N d L M X W e 7 t g 4 f K E 3 5 Y y q V a J T V s L f u m X h a a 4 U 3 n T 4 V s 3 x 5 g a 8 R n w j 9 Z I w R N B F e g a C u N A q 8 g u r j l k z q / G Z d x g I j h K o H O 8 7 M 8 H j G K F d U R O k 7 V 9 T 0 W T 8 A w q M 8 8 W L F 2 z R 4 i a 2 K S Z r S w q G 1 C V K 0 O D P S P l H p V z 2 E I y k P f G V R B R R X I R P K O + Q B V O y j a o L j C a r b S z 0 K a N c f Y j P m O H Y R d b m G f 1 o g w L d j D k U 9 I Y I z 8 P O i m 2 h W K 8 N D E F M 2 1 F + i Q q i 0 M p H a g Y S R u V O H 4 2 1 3 V y l E x K Y n z M V k v A e j d V R C U 0 K l Q M d O G D 4 d E L a D k i g Z e k X j X 8 w L V x L 7 t H T T H F w f E W P P C G C 9 z w G 8 y V b b s m 4 T T K V n O m W j l p n 0 a V 3 D m B m r X C 9 8 0 n M n L c K 3 X v y k Y S x R 6 P v p M k M P l Y l n w g z u 6 U N o O 6 6 E q v O / B Y B W 8 Y Q C k h p 3 u F K Y 9 P l 7 9 f g 0 R p c b d p 7 B 3 O 0 Y q l X p s H 3 2 M y U o z P i v K o R p 6 p A C U y N u W m 3 P v a 6 J r h r l r b t Q C j I T 3 s w F u l O / g r m m N w q 7 a S c q f A O O b K 1 4 K 5 q e r U F R p M 4 x W j 0 H p u p u 2 B F 4 W u e l s o t V N r Y s 1 o w t v f R + c w 5 q d 3 j N Q Q z r u o G J U d R 4 z T G K v 8 D L x 7 7 / p 4 k l R q Y y e / 6 e r 1 D T e w i 0 b D j C O l E O G f v / 6 G y 5 o n V U r e x u 0 N t l t l o l W f U u J 9 U Q r W r H y H D x R 9 l T L w e U 4 a a l 1 a b h I s T y L Z c s d a 2 P Q H L + H C K t b 0 s s 1 X 6 n s p / o Z U B e W 5 z m v T u 5 f u e d t M M Q x 5 3 / 2 Z M 7 t v Q T L 2 5 F e N k + p A b V V T y x u T R 2 5 N N A g P 7 u X y 1 2 n r S i U T s 7 1 2 u T X V w 0 Y Y q 1 V U f W 2 e a o p t v V F T w 9 2 U l 8 X M a C b K f f S 4 M d F h 3 s o P y 0 s / j b H f I T s 0 8 k X h l I 9 Z 9 5 e f j + X K c O / D j + s f b g e r C 8 g Y G x 5 f v o C Q h z F d x 7 t L y O T K + G L j h j I 8 3 d b M H u 4 p 5 g / 9 c b H D x f C R t 4 V n u S F 8 3 7 e C P W 4 C T 2 X / b 8 b 4 / x 3 L f z f M / t V s / g C D f 4 m 1 v x 1 T / 8 / s v C c j P w c L P 4 p 5 H 8 u 2 z 8 S w T 2 b V r 2 T S x 7 D n P o y 5 H 0 v e Y 8 Y V F 9 4 O D g + M + x y P n f 0 L U E s B A i 0 A F A A C A A g A l r Z M W q Z v L a a l A A A A 9 g A A A B I A A A A A A A A A A A A A A A A A A A A A A E N v b m Z p Z y 9 Q Y W N r Y W d l L n h t b F B L A Q I t A B Q A A g A I A J a 2 T F o P y u m r p A A A A O k A A A A T A A A A A A A A A A A A A A A A A P E A A A B b Q 2 9 u d G V u d F 9 U e X B l c 1 0 u e G 1 s U E s B A i 0 A F A A C A A g A l r Z M W g Z P f G Q d B A A A G B A A A B M A A A A A A A A A A A A A A A A A 4 g E A A E Z v c m 1 1 b G F z L 1 N l Y 3 R p b 2 4 x L m 1 Q S w U G A A A A A A M A A w D C A A A A T A 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Q w A A A A A A A C 7 D 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3 B l Y 2 l l c 1 R h Y m x l J T I w K D M p P C 9 J d G V t U G F 0 a D 4 8 L 0 l 0 Z W 1 M b 2 N h d G l v b j 4 8 U 3 R h Y m x l R W 5 0 c m l l c z 4 8 R W 5 0 c n k g V H l w Z T 0 i S X N Q c m l 2 Y X R l I i B W Y W x 1 Z T 0 i b D A i I C 8 + P E V u d H J 5 I F R 5 c G U 9 I l F 1 Z X J 5 S U Q i I F Z h b H V l P S J z Z G M y O T B j Z D U t N D B j N i 0 0 M z Y 2 L W F i N G U t Y j U 0 M j M y M G F h O D F j 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T c G V j a W V z I H B y a W 9 y a X R p c 2 F 0 a W 9 u I H R v b 2 w i I C 8 + P E V u d H J 5 I F R 5 c G U 9 I l J l Y 2 9 2 Z X J 5 V G F y Z 2 V 0 Q 2 9 s d W 1 u I i B W Y W x 1 Z T 0 i b D E i I C 8 + P E V u d H J 5 I F R 5 c G U 9 I l J l Y 2 9 2 Z X J 5 V G F y Z 2 V 0 U m 9 3 I i B W Y W x 1 Z T 0 i b D I i I C 8 + P E V u d H J 5 I F R 5 c G U 9 I k Z p b G x l Z E N v b X B s Z X R l U m V z d W x 0 V G 9 X b 3 J r c 2 h l Z X Q 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N S 0 w M i 0 x M l Q y M j o 1 M j o x M C 4 z M z E x M D I y W i I g L z 4 8 R W 5 0 c n k g V H l w Z T 0 i R m l s b E N v b H V t b l R 5 c G V z I i B W Y W x 1 Z T 0 i c 0 J n W U d C Z z 0 9 I i A v P j x F b n R y e S B U e X B l P S J G a W x s Q 2 9 s d W 1 u T m F t Z X M i I F Z h b H V l P S J z W y Z x d W 9 0 O 1 N w Z W N p Z X M g K G J p b m 9 t a W F s I G 5 h b W U p J n F 1 b 3 Q 7 L C Z x d W 9 0 O 1 N w Z W N p Z X M g K G N v b W 1 v b i B u Y W 1 l K S Z x d W 9 0 O y w m c X V v d D t Q Y X J 0 I C h m c m V l I H R l e H Q p J n F 1 b 3 Q 7 L C Z x d W 9 0 O 0 N v b W 1 v Z G l 0 e S A o Z n J l Z S B 0 Z X h 0 K 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N w Z W N p Z X N U Y W J s Z S A o M y k v Q X V 0 b 1 J l b W 9 2 Z W R D b 2 x 1 b W 5 z M S 5 7 U 3 B l Y 2 l l c y A o Y m l u b 2 1 p Y W w g b m F t Z S k s M H 0 m c X V v d D s s J n F 1 b 3 Q 7 U 2 V j d G l v b j E v U 3 B l Y 2 l l c 1 R h Y m x l I C g z K S 9 B d X R v U m V t b 3 Z l Z E N v b H V t b n M x L n t T c G V j a W V z I C h j b 2 1 t b 2 4 g b m F t Z S k s M X 0 m c X V v d D s s J n F 1 b 3 Q 7 U 2 V j d G l v b j E v U 3 B l Y 2 l l c 1 R h Y m x l I C g z K S 9 B d X R v U m V t b 3 Z l Z E N v b H V t b n M x L n t Q Y X J 0 I C h m c m V l I H R l e H Q p L D J 9 J n F 1 b 3 Q 7 L C Z x d W 9 0 O 1 N l Y 3 R p b 2 4 x L 1 N w Z W N p Z X N U Y W J s Z S A o M y k v Q X V 0 b 1 J l b W 9 2 Z W R D b 2 x 1 b W 5 z M S 5 7 Q 2 9 t b W 9 k a X R 5 I C h m c m V l I H R l e H Q p L D N 9 J n F 1 b 3 Q 7 X S w m c X V v d D t D b 2 x 1 b W 5 D b 3 V u d C Z x d W 9 0 O z o 0 L C Z x d W 9 0 O 0 t l e U N v b H V t b k 5 h b W V z J n F 1 b 3 Q 7 O l t d L C Z x d W 9 0 O 0 N v b H V t b k l k Z W 5 0 a X R p Z X M m c X V v d D s 6 W y Z x d W 9 0 O 1 N l Y 3 R p b 2 4 x L 1 N w Z W N p Z X N U Y W J s Z S A o M y k v Q X V 0 b 1 J l b W 9 2 Z W R D b 2 x 1 b W 5 z M S 5 7 U 3 B l Y 2 l l c y A o Y m l u b 2 1 p Y W w g b m F t Z S k s M H 0 m c X V v d D s s J n F 1 b 3 Q 7 U 2 V j d G l v b j E v U 3 B l Y 2 l l c 1 R h Y m x l I C g z K S 9 B d X R v U m V t b 3 Z l Z E N v b H V t b n M x L n t T c G V j a W V z I C h j b 2 1 t b 2 4 g b m F t Z S k s M X 0 m c X V v d D s s J n F 1 b 3 Q 7 U 2 V j d G l v b j E v U 3 B l Y 2 l l c 1 R h Y m x l I C g z K S 9 B d X R v U m V t b 3 Z l Z E N v b H V t b n M x L n t Q Y X J 0 I C h m c m V l I H R l e H Q p L D J 9 J n F 1 b 3 Q 7 L C Z x d W 9 0 O 1 N l Y 3 R p b 2 4 x L 1 N w Z W N p Z X N U Y W J s Z S A o M y k v Q X V 0 b 1 J l b W 9 2 Z W R D b 2 x 1 b W 5 z M S 5 7 Q 2 9 t b W 9 k a X R 5 I C h m c m V l I H R l e H Q p L D N 9 J n F 1 b 3 Q 7 X S w m c X V v d D t S Z W x h d G l v b n N o a X B J b m Z v J n F 1 b 3 Q 7 O l t d f S I g L z 4 8 L 1 N 0 Y W J s Z U V u d H J p Z X M + P C 9 J d G V t P j x J d G V t P j x J d G V t T G 9 j Y X R p b 2 4 + P E l 0 Z W 1 U e X B l P k Z v c m 1 1 b G E 8 L 0 l 0 Z W 1 U e X B l P j x J d G V t U G F 0 a D 5 T Z W N 0 a W 9 u M S 9 T c G V j a W V z V G F i b G U l M j A o M y k v U 2 9 1 c m N l P C 9 J d G V t U G F 0 a D 4 8 L 0 l 0 Z W 1 M b 2 N h d G l v b j 4 8 U 3 R h Y m x l R W 5 0 c m l l c y A v P j w v S X R l b T 4 8 S X R l b T 4 8 S X R l b U x v Y 2 F 0 a W 9 u P j x J d G V t V H l w Z T 5 G b 3 J t d W x h P C 9 J d G V t V H l w Z T 4 8 S X R l b V B h d G g + U 2 V j d G l v b j E v U 3 B l Y 2 l l c 1 R h Y m x l J T I w K D M p L 0 N o Y W 5 n Z W Q l M j B U e X B l P C 9 J d G V t U G F 0 a D 4 8 L 0 l 0 Z W 1 M b 2 N h d G l v b j 4 8 U 3 R h Y m x l R W 5 0 c m l l c y A v P j w v S X R l b T 4 8 S X R l b T 4 8 S X R l b U x v Y 2 F 0 a W 9 u P j x J d G V t V H l w Z T 5 G b 3 J t d W x h P C 9 J d G V t V H l w Z T 4 8 S X R l b V B h d G g + U 2 V j d G l v b j E v U 3 B l Y 2 l l c 1 R h Y m x l J T I w K D M p L 1 J l b W 9 2 Z W Q l M j B U b 3 A l M j B S b 3 d z P C 9 J d G V t U G F 0 a D 4 8 L 0 l 0 Z W 1 M b 2 N h d G l v b j 4 8 U 3 R h Y m x l R W 5 0 c m l l c y A v P j w v S X R l b T 4 8 S X R l b T 4 8 S X R l b U x v Y 2 F 0 a W 9 u P j x J d G V t V H l w Z T 5 G b 3 J t d W x h P C 9 J d G V t V H l w Z T 4 8 S X R l b V B h d G g + U 2 V j d G l v b j E v U 3 B l Y 2 l l c 1 R h Y m x l J T I w K D M p L 1 J l b W 9 2 Z W Q l M j B D b 2 x 1 b W 5 z P C 9 J d G V t U G F 0 a D 4 8 L 0 l 0 Z W 1 M b 2 N h d G l v b j 4 8 U 3 R h Y m x l R W 5 0 c m l l c y A v P j w v S X R l b T 4 8 L 0 l 0 Z W 1 z P j w v T G 9 j Y W x Q Y W N r Y W d l T W V 0 Y W R h d G F G a W x l P h Y A A A B Q S w U G A A A A A A A A A A A A A A A A A A A A A A A A J g E A A A E A A A D Q j J 3 f A R X R E Y x 6 A M B P w p f r A Q A A A L m i M w u i D G x A t A v e 4 o y c 0 6 0 A A A A A A g A A A A A A E G Y A A A A B A A A g A A A A 3 s Q b b 9 D 0 1 O 7 M S B q M S c O / c 4 n 2 P 9 U E 4 U l K f j + 8 Y E 4 K J p M A A A A A D o A A A A A C A A A g A A A A + + q 5 y J N q K E 8 R b r 4 p b x s M 3 q Y C w C R V 1 H X S A t r s 0 6 N z a N d Q A A A A 4 h 1 B a h 1 f X f W x E c e K W g J + 6 x O W 0 f j C E l y J D Y g c H s 8 O T v U R / y t M 8 S p r M g f z g s a P w t F R W P h K 9 F t y c 6 O d E X Z G L H Z e 3 L l R o e e B + P t Z m i Z V J 9 X Y f J F A A A A A p 7 Y r B i x B F N J T w j 6 B 5 W U u E w f f O r I Y E 6 + k l i N d i 7 H O 7 a 1 E H l L n O O m R b g d 6 c 7 u b 7 n d v N p a m + i K x U B O F P C U S 0 Y V K C g = = < / 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1270a6-0382-4e33-b92d-16d150288c02">
      <Terms xmlns="http://schemas.microsoft.com/office/infopath/2007/PartnerControls"/>
    </lcf76f155ced4ddcb4097134ff3c332f>
    <TaxCatchAll xmlns="5aa0775c-a0c0-42de-ab05-7db8ba6ffc9a" xsi:nil="true"/>
  </documentManagement>
</p:properties>
</file>

<file path=customXml/itemProps1.xml><?xml version="1.0" encoding="utf-8"?>
<ds:datastoreItem xmlns:ds="http://schemas.openxmlformats.org/officeDocument/2006/customXml" ds:itemID="{EDD2D0B8-A9E8-4F5D-8EDA-2149C48A13F7}">
  <ds:schemaRefs>
    <ds:schemaRef ds:uri="http://schemas.microsoft.com/sharepoint/v3/contenttype/forms"/>
  </ds:schemaRefs>
</ds:datastoreItem>
</file>

<file path=customXml/itemProps2.xml><?xml version="1.0" encoding="utf-8"?>
<ds:datastoreItem xmlns:ds="http://schemas.openxmlformats.org/officeDocument/2006/customXml" ds:itemID="{D3E77151-FCB1-4823-83EC-5FE2154B5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1270a6-0382-4e33-b92d-16d150288c02"/>
    <ds:schemaRef ds:uri="5aa0775c-a0c0-42de-ab05-7db8ba6ffc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08251-8016-4840-8302-245BD593D495}">
  <ds:schemaRefs>
    <ds:schemaRef ds:uri="http://schemas.microsoft.com/DataMashup"/>
  </ds:schemaRefs>
</ds:datastoreItem>
</file>

<file path=customXml/itemProps4.xml><?xml version="1.0" encoding="utf-8"?>
<ds:datastoreItem xmlns:ds="http://schemas.openxmlformats.org/officeDocument/2006/customXml" ds:itemID="{FDB996F6-B51E-4CDA-A1FB-5C47CB54AADD}">
  <ds:schemaRefs>
    <ds:schemaRef ds:uri="http://schemas.microsoft.com/office/2006/metadata/properties"/>
    <ds:schemaRef ds:uri="http://schemas.microsoft.com/office/infopath/2007/PartnerControls"/>
    <ds:schemaRef ds:uri="a01270a6-0382-4e33-b92d-16d150288c02"/>
    <ds:schemaRef ds:uri="5aa0775c-a0c0-42de-ab05-7db8ba6ffc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Dropdowns outcome</vt:lpstr>
      <vt:lpstr>Dropdowns species use</vt:lpstr>
      <vt:lpstr>Risk assessment</vt:lpstr>
      <vt:lpstr>Risk assessment results</vt:lpstr>
      <vt:lpstr>5DSAF Dropdown editing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Antony Bagott</dc:creator>
  <cp:keywords/>
  <dc:description/>
  <cp:lastModifiedBy>Marcus Cornthwaite</cp:lastModifiedBy>
  <cp:revision/>
  <dcterms:created xsi:type="dcterms:W3CDTF">2025-02-06T15:59:23Z</dcterms:created>
  <dcterms:modified xsi:type="dcterms:W3CDTF">2025-05-28T10:41:38Z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0x01010028F6949234876F49963CCE519DD51A18</vt:lpwstr>
  </property>
</Properties>
</file>